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ki\01_生活賃金部長\32_生活賃金部だより\"/>
    </mc:Choice>
  </mc:AlternateContent>
  <xr:revisionPtr revIDLastSave="0" documentId="13_ncr:1_{BF276202-6A6C-41C3-B0D4-30462045C6B9}" xr6:coauthVersionLast="47" xr6:coauthVersionMax="47" xr10:uidLastSave="{00000000-0000-0000-0000-000000000000}"/>
  <bookViews>
    <workbookView xWindow="420" yWindow="468" windowWidth="22320" windowHeight="11964" tabRatio="867" firstSheet="6" activeTab="6" xr2:uid="{00000000-000D-0000-FFFF-FFFF00000000}"/>
  </bookViews>
  <sheets>
    <sheet name="6級到達（旧）" sheetId="1" state="hidden" r:id="rId1"/>
    <sheet name="6級到達（新）専門事務主任導入後" sheetId="5" state="hidden" r:id="rId2"/>
    <sheet name="6級到達（新）6級昇格短縮後" sheetId="6" state="hidden" r:id="rId3"/>
    <sheet name="4級どまり（新）専門事務主任導入後 (2)" sheetId="9" state="hidden" r:id="rId4"/>
    <sheet name="合計" sheetId="7" state="hidden" r:id="rId5"/>
    <sheet name="教員４号俸" sheetId="10" state="hidden" r:id="rId6"/>
    <sheet name="計算シート" sheetId="23" r:id="rId7"/>
    <sheet name="23小中教育職" sheetId="15" r:id="rId8"/>
    <sheet name="24小中教育職" sheetId="16" r:id="rId9"/>
    <sheet name="23高校教育職" sheetId="17" r:id="rId10"/>
    <sheet name="24高校教育職" sheetId="18" r:id="rId11"/>
    <sheet name="23道事務" sheetId="19" r:id="rId12"/>
    <sheet name="24道事務" sheetId="20" r:id="rId13"/>
    <sheet name="23札事務" sheetId="22" r:id="rId14"/>
    <sheet name="24札事務" sheetId="21" r:id="rId15"/>
  </sheets>
  <definedNames>
    <definedName name="_xlnm.Print_Area" localSheetId="3">'4級どまり（新）専門事務主任導入後 (2)'!$A$1:$T$44</definedName>
    <definedName name="_xlnm.Print_Area" localSheetId="0">'6級到達（旧）'!$A$1:$T$46</definedName>
    <definedName name="_xlnm.Print_Area" localSheetId="2">'6級到達（新）6級昇格短縮後'!$A$1:$T$46</definedName>
    <definedName name="_xlnm.Print_Area" localSheetId="1">'6級到達（新）専門事務主任導入後'!$A$1:$T$46</definedName>
    <definedName name="_xlnm.Print_Area" localSheetId="5">教員４号俸!$A$1:$T$41</definedName>
    <definedName name="_xlnm.Print_Area" localSheetId="4">合計!$A$1:$S$59</definedName>
  </definedNames>
  <calcPr calcId="191029"/>
</workbook>
</file>

<file path=xl/calcChain.xml><?xml version="1.0" encoding="utf-8"?>
<calcChain xmlns="http://schemas.openxmlformats.org/spreadsheetml/2006/main">
  <c r="F35" i="23" l="1"/>
  <c r="B23" i="23"/>
  <c r="B24" i="23" s="1"/>
  <c r="B17" i="23"/>
  <c r="B12" i="23"/>
  <c r="B7" i="23"/>
  <c r="D50" i="23" l="1"/>
  <c r="D51" i="23"/>
  <c r="D35" i="23"/>
  <c r="D36" i="23"/>
  <c r="F36" i="23"/>
  <c r="J121" i="18"/>
  <c r="J120" i="18"/>
  <c r="J119" i="18"/>
  <c r="J118" i="18"/>
  <c r="J117" i="18"/>
  <c r="J116" i="18"/>
  <c r="J115" i="18"/>
  <c r="J114" i="18"/>
  <c r="J113" i="18"/>
  <c r="J112" i="18"/>
  <c r="J111" i="18"/>
  <c r="J110" i="18"/>
  <c r="J109" i="18"/>
  <c r="J108" i="18"/>
  <c r="J107" i="18"/>
  <c r="J106" i="18"/>
  <c r="J105" i="18"/>
  <c r="J104" i="18"/>
  <c r="J103" i="18"/>
  <c r="J102" i="18"/>
  <c r="J101" i="18"/>
  <c r="J100" i="18"/>
  <c r="J99" i="18"/>
  <c r="J98" i="18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6" i="18"/>
  <c r="J75" i="18"/>
  <c r="J74" i="18"/>
  <c r="J73" i="18"/>
  <c r="J72" i="18"/>
  <c r="J71" i="18"/>
  <c r="J70" i="18"/>
  <c r="J69" i="18"/>
  <c r="J68" i="18"/>
  <c r="J67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I149" i="18"/>
  <c r="I148" i="18"/>
  <c r="I147" i="18"/>
  <c r="I146" i="18"/>
  <c r="I145" i="18"/>
  <c r="I144" i="18"/>
  <c r="I143" i="18"/>
  <c r="I142" i="18"/>
  <c r="I141" i="18"/>
  <c r="I140" i="18"/>
  <c r="I139" i="18"/>
  <c r="I138" i="18"/>
  <c r="I137" i="18"/>
  <c r="I136" i="18"/>
  <c r="I135" i="18"/>
  <c r="I134" i="18"/>
  <c r="I133" i="18"/>
  <c r="I132" i="18"/>
  <c r="I131" i="18"/>
  <c r="I130" i="18"/>
  <c r="I129" i="18"/>
  <c r="I128" i="18"/>
  <c r="I127" i="18"/>
  <c r="I126" i="18"/>
  <c r="I125" i="18"/>
  <c r="I124" i="18"/>
  <c r="I123" i="18"/>
  <c r="I122" i="18"/>
  <c r="I121" i="18"/>
  <c r="I120" i="18"/>
  <c r="I119" i="18"/>
  <c r="I118" i="18"/>
  <c r="I117" i="18"/>
  <c r="I116" i="18"/>
  <c r="I115" i="18"/>
  <c r="I114" i="18"/>
  <c r="I113" i="18"/>
  <c r="I112" i="18"/>
  <c r="I111" i="18"/>
  <c r="I110" i="18"/>
  <c r="I109" i="18"/>
  <c r="I108" i="18"/>
  <c r="I107" i="18"/>
  <c r="I106" i="18"/>
  <c r="I105" i="18"/>
  <c r="I104" i="18"/>
  <c r="I103" i="18"/>
  <c r="I102" i="18"/>
  <c r="I101" i="18"/>
  <c r="I100" i="18"/>
  <c r="I99" i="18"/>
  <c r="I98" i="18"/>
  <c r="I97" i="18"/>
  <c r="I96" i="18"/>
  <c r="I95" i="18"/>
  <c r="I94" i="18"/>
  <c r="I93" i="18"/>
  <c r="I92" i="18"/>
  <c r="I91" i="18"/>
  <c r="I90" i="18"/>
  <c r="I89" i="18"/>
  <c r="I88" i="18"/>
  <c r="I87" i="18"/>
  <c r="I86" i="18"/>
  <c r="I85" i="18"/>
  <c r="I84" i="18"/>
  <c r="I83" i="18"/>
  <c r="I82" i="18"/>
  <c r="I81" i="18"/>
  <c r="I80" i="18"/>
  <c r="I79" i="18"/>
  <c r="I78" i="18"/>
  <c r="I77" i="18"/>
  <c r="I76" i="18"/>
  <c r="I75" i="18"/>
  <c r="I74" i="18"/>
  <c r="I73" i="18"/>
  <c r="I72" i="18"/>
  <c r="I71" i="18"/>
  <c r="I70" i="18"/>
  <c r="I69" i="18"/>
  <c r="I68" i="18"/>
  <c r="I67" i="18"/>
  <c r="I66" i="18"/>
  <c r="I65" i="18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H157" i="18"/>
  <c r="H156" i="18"/>
  <c r="H155" i="18"/>
  <c r="H154" i="18"/>
  <c r="H153" i="18"/>
  <c r="H152" i="18"/>
  <c r="H151" i="18"/>
  <c r="H150" i="18"/>
  <c r="H149" i="18"/>
  <c r="H148" i="18"/>
  <c r="H147" i="18"/>
  <c r="H146" i="18"/>
  <c r="H145" i="18"/>
  <c r="H144" i="18"/>
  <c r="H143" i="18"/>
  <c r="H142" i="18"/>
  <c r="H141" i="18"/>
  <c r="H140" i="18"/>
  <c r="H139" i="18"/>
  <c r="H138" i="18"/>
  <c r="H137" i="18"/>
  <c r="H136" i="18"/>
  <c r="H135" i="18"/>
  <c r="H134" i="18"/>
  <c r="H133" i="18"/>
  <c r="H132" i="18"/>
  <c r="H131" i="18"/>
  <c r="H130" i="18"/>
  <c r="H129" i="18"/>
  <c r="H128" i="18"/>
  <c r="H127" i="18"/>
  <c r="H126" i="18"/>
  <c r="H125" i="18"/>
  <c r="H124" i="18"/>
  <c r="H123" i="18"/>
  <c r="H122" i="18"/>
  <c r="H121" i="18"/>
  <c r="H120" i="18"/>
  <c r="H119" i="18"/>
  <c r="H118" i="18"/>
  <c r="H117" i="18"/>
  <c r="H116" i="18"/>
  <c r="H115" i="18"/>
  <c r="H114" i="18"/>
  <c r="H113" i="18"/>
  <c r="H112" i="18"/>
  <c r="H111" i="18"/>
  <c r="H110" i="18"/>
  <c r="H109" i="18"/>
  <c r="H108" i="18"/>
  <c r="H107" i="18"/>
  <c r="H106" i="18"/>
  <c r="H105" i="18"/>
  <c r="H104" i="18"/>
  <c r="H103" i="18"/>
  <c r="H102" i="18"/>
  <c r="H101" i="18"/>
  <c r="H100" i="18"/>
  <c r="H99" i="18"/>
  <c r="H98" i="18"/>
  <c r="H97" i="18"/>
  <c r="H96" i="18"/>
  <c r="H95" i="18"/>
  <c r="H94" i="18"/>
  <c r="H93" i="18"/>
  <c r="H92" i="18"/>
  <c r="H91" i="18"/>
  <c r="H90" i="18"/>
  <c r="H89" i="18"/>
  <c r="H88" i="18"/>
  <c r="H87" i="18"/>
  <c r="H86" i="18"/>
  <c r="H85" i="18"/>
  <c r="H84" i="18"/>
  <c r="H83" i="18"/>
  <c r="H82" i="18"/>
  <c r="H81" i="18"/>
  <c r="H80" i="18"/>
  <c r="H79" i="18"/>
  <c r="H78" i="18"/>
  <c r="H77" i="18"/>
  <c r="H76" i="18"/>
  <c r="H75" i="18"/>
  <c r="H74" i="18"/>
  <c r="H73" i="18"/>
  <c r="H72" i="18"/>
  <c r="H71" i="18"/>
  <c r="H70" i="18"/>
  <c r="H69" i="18"/>
  <c r="H68" i="18"/>
  <c r="H67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J121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7" i="17"/>
  <c r="J118" i="17"/>
  <c r="J119" i="17"/>
  <c r="J120" i="17"/>
  <c r="J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5" i="17"/>
  <c r="J121" i="16"/>
  <c r="J120" i="16"/>
  <c r="J119" i="16"/>
  <c r="J118" i="16"/>
  <c r="J117" i="16"/>
  <c r="J116" i="16"/>
  <c r="J115" i="16"/>
  <c r="J114" i="16"/>
  <c r="J113" i="16"/>
  <c r="J112" i="16"/>
  <c r="J111" i="16"/>
  <c r="J110" i="16"/>
  <c r="J109" i="16"/>
  <c r="J108" i="16"/>
  <c r="J107" i="16"/>
  <c r="J106" i="16"/>
  <c r="J105" i="16"/>
  <c r="J104" i="16"/>
  <c r="J103" i="16"/>
  <c r="J102" i="16"/>
  <c r="J101" i="16"/>
  <c r="J100" i="16"/>
  <c r="J99" i="16"/>
  <c r="J98" i="16"/>
  <c r="J97" i="16"/>
  <c r="J96" i="16"/>
  <c r="J95" i="16"/>
  <c r="J94" i="16"/>
  <c r="J93" i="16"/>
  <c r="J92" i="16"/>
  <c r="J91" i="16"/>
  <c r="J90" i="16"/>
  <c r="J89" i="16"/>
  <c r="J88" i="16"/>
  <c r="J87" i="16"/>
  <c r="J86" i="16"/>
  <c r="J85" i="16"/>
  <c r="J84" i="16"/>
  <c r="J83" i="16"/>
  <c r="J82" i="16"/>
  <c r="J81" i="16"/>
  <c r="J80" i="16"/>
  <c r="J79" i="16"/>
  <c r="J78" i="16"/>
  <c r="J77" i="16"/>
  <c r="J76" i="16"/>
  <c r="J75" i="16"/>
  <c r="J74" i="16"/>
  <c r="J73" i="16"/>
  <c r="J72" i="16"/>
  <c r="J71" i="16"/>
  <c r="J70" i="16"/>
  <c r="J69" i="16"/>
  <c r="J68" i="16"/>
  <c r="J67" i="16"/>
  <c r="J66" i="16"/>
  <c r="J65" i="16"/>
  <c r="J64" i="16"/>
  <c r="J63" i="16"/>
  <c r="J62" i="16"/>
  <c r="J61" i="16"/>
  <c r="J60" i="16"/>
  <c r="J59" i="16"/>
  <c r="J58" i="16"/>
  <c r="J57" i="16"/>
  <c r="J56" i="16"/>
  <c r="J55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5" i="16"/>
  <c r="I161" i="16"/>
  <c r="I160" i="16"/>
  <c r="I159" i="16"/>
  <c r="I158" i="16"/>
  <c r="I157" i="16"/>
  <c r="I156" i="16"/>
  <c r="I155" i="16"/>
  <c r="I154" i="16"/>
  <c r="I153" i="16"/>
  <c r="I152" i="16"/>
  <c r="I151" i="16"/>
  <c r="I150" i="16"/>
  <c r="I149" i="16"/>
  <c r="I148" i="16"/>
  <c r="I147" i="16"/>
  <c r="I146" i="16"/>
  <c r="I145" i="16"/>
  <c r="I144" i="16"/>
  <c r="I143" i="16"/>
  <c r="I142" i="16"/>
  <c r="I141" i="16"/>
  <c r="I140" i="16"/>
  <c r="I139" i="16"/>
  <c r="I138" i="16"/>
  <c r="I137" i="16"/>
  <c r="I136" i="16"/>
  <c r="I135" i="16"/>
  <c r="I134" i="16"/>
  <c r="I133" i="16"/>
  <c r="I132" i="16"/>
  <c r="I131" i="16"/>
  <c r="I130" i="16"/>
  <c r="I129" i="16"/>
  <c r="I128" i="16"/>
  <c r="I127" i="16"/>
  <c r="I126" i="16"/>
  <c r="I125" i="16"/>
  <c r="I124" i="16"/>
  <c r="I123" i="16"/>
  <c r="I122" i="16"/>
  <c r="I121" i="16"/>
  <c r="I120" i="16"/>
  <c r="I119" i="16"/>
  <c r="I118" i="16"/>
  <c r="I117" i="16"/>
  <c r="I116" i="16"/>
  <c r="I115" i="16"/>
  <c r="I114" i="16"/>
  <c r="I113" i="16"/>
  <c r="I112" i="16"/>
  <c r="I111" i="16"/>
  <c r="I110" i="16"/>
  <c r="I109" i="16"/>
  <c r="I108" i="16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I83" i="16"/>
  <c r="I82" i="16"/>
  <c r="I81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H5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5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18" i="15"/>
  <c r="H119" i="15"/>
  <c r="H120" i="15"/>
  <c r="H121" i="15"/>
  <c r="H122" i="15"/>
  <c r="H123" i="15"/>
  <c r="H124" i="15"/>
  <c r="H125" i="15"/>
  <c r="H126" i="15"/>
  <c r="H127" i="15"/>
  <c r="H128" i="15"/>
  <c r="H129" i="15"/>
  <c r="H6" i="15"/>
  <c r="H5" i="15"/>
  <c r="F57" i="23" l="1"/>
  <c r="F43" i="23"/>
  <c r="F37" i="23"/>
  <c r="F39" i="23" s="1"/>
  <c r="D52" i="23"/>
  <c r="D54" i="23" s="1"/>
  <c r="D37" i="23"/>
  <c r="D39" i="23" s="1"/>
  <c r="F59" i="23" l="1"/>
  <c r="F40" i="23"/>
  <c r="F45" i="23" s="1"/>
  <c r="K3" i="10" l="1"/>
  <c r="T27" i="10"/>
  <c r="T28" i="10"/>
  <c r="T29" i="10"/>
  <c r="T30" i="10"/>
  <c r="T31" i="10"/>
  <c r="T32" i="10"/>
  <c r="S32" i="10" s="1"/>
  <c r="O32" i="10" s="1"/>
  <c r="T33" i="10"/>
  <c r="T34" i="10"/>
  <c r="T35" i="10"/>
  <c r="T36" i="10"/>
  <c r="T37" i="10"/>
  <c r="T38" i="10"/>
  <c r="S38" i="10" s="1"/>
  <c r="T39" i="10"/>
  <c r="T40" i="10"/>
  <c r="T41" i="10"/>
  <c r="T42" i="10"/>
  <c r="T26" i="10"/>
  <c r="S26" i="10" s="1"/>
  <c r="T12" i="10"/>
  <c r="T13" i="10"/>
  <c r="T14" i="10"/>
  <c r="T15" i="10"/>
  <c r="T16" i="10"/>
  <c r="S16" i="10" s="1"/>
  <c r="O16" i="10" s="1"/>
  <c r="T17" i="10"/>
  <c r="T18" i="10"/>
  <c r="T19" i="10"/>
  <c r="T20" i="10"/>
  <c r="T21" i="10"/>
  <c r="T22" i="10"/>
  <c r="T23" i="10"/>
  <c r="T24" i="10"/>
  <c r="T25" i="10"/>
  <c r="T11" i="10"/>
  <c r="T18" i="9"/>
  <c r="T13" i="9"/>
  <c r="H42" i="10"/>
  <c r="I4" i="10"/>
  <c r="J4" i="10" s="1"/>
  <c r="I5" i="10"/>
  <c r="J5" i="10" s="1"/>
  <c r="I6" i="10"/>
  <c r="J6" i="10"/>
  <c r="K6" i="10" s="1"/>
  <c r="I7" i="10"/>
  <c r="J7" i="10"/>
  <c r="S7" i="10" s="1"/>
  <c r="K7" i="10"/>
  <c r="I8" i="10"/>
  <c r="J8" i="10" s="1"/>
  <c r="I9" i="10"/>
  <c r="J9" i="10"/>
  <c r="K9" i="10" s="1"/>
  <c r="S9" i="10"/>
  <c r="O9" i="10" s="1"/>
  <c r="I10" i="10"/>
  <c r="J10" i="10"/>
  <c r="K10" i="10"/>
  <c r="S10" i="10"/>
  <c r="O10" i="10" s="1"/>
  <c r="I11" i="10"/>
  <c r="J11" i="10" s="1"/>
  <c r="I12" i="10"/>
  <c r="J12" i="10"/>
  <c r="K12" i="10" s="1"/>
  <c r="I13" i="10"/>
  <c r="J13" i="10"/>
  <c r="S13" i="10" s="1"/>
  <c r="K13" i="10"/>
  <c r="I14" i="10"/>
  <c r="J14" i="10" s="1"/>
  <c r="I15" i="10"/>
  <c r="J15" i="10" s="1"/>
  <c r="I16" i="10"/>
  <c r="J16" i="10"/>
  <c r="K16" i="10" s="1"/>
  <c r="I17" i="10"/>
  <c r="J17" i="10" s="1"/>
  <c r="I18" i="10"/>
  <c r="J18" i="10"/>
  <c r="K18" i="10" s="1"/>
  <c r="I19" i="10"/>
  <c r="J19" i="10"/>
  <c r="S19" i="10" s="1"/>
  <c r="K19" i="10"/>
  <c r="I20" i="10"/>
  <c r="J20" i="10"/>
  <c r="K20" i="10"/>
  <c r="S20" i="10"/>
  <c r="O20" i="10" s="1"/>
  <c r="I21" i="10"/>
  <c r="J21" i="10" s="1"/>
  <c r="I22" i="10"/>
  <c r="J22" i="10" s="1"/>
  <c r="I23" i="10"/>
  <c r="J23" i="10" s="1"/>
  <c r="I24" i="10"/>
  <c r="J24" i="10"/>
  <c r="K24" i="10" s="1"/>
  <c r="I25" i="10"/>
  <c r="J25" i="10"/>
  <c r="S25" i="10" s="1"/>
  <c r="K25" i="10"/>
  <c r="I26" i="10"/>
  <c r="J26" i="10"/>
  <c r="K26" i="10"/>
  <c r="I27" i="10"/>
  <c r="J27" i="10" s="1"/>
  <c r="I28" i="10"/>
  <c r="J28" i="10" s="1"/>
  <c r="I29" i="10"/>
  <c r="J29" i="10" s="1"/>
  <c r="I30" i="10"/>
  <c r="J30" i="10"/>
  <c r="K30" i="10" s="1"/>
  <c r="I31" i="10"/>
  <c r="J31" i="10"/>
  <c r="S31" i="10" s="1"/>
  <c r="K31" i="10"/>
  <c r="I32" i="10"/>
  <c r="J32" i="10"/>
  <c r="K32" i="10"/>
  <c r="I33" i="10"/>
  <c r="J33" i="10" s="1"/>
  <c r="I34" i="10"/>
  <c r="J34" i="10" s="1"/>
  <c r="I35" i="10"/>
  <c r="J35" i="10" s="1"/>
  <c r="I36" i="10"/>
  <c r="J36" i="10"/>
  <c r="K36" i="10" s="1"/>
  <c r="I37" i="10"/>
  <c r="J37" i="10"/>
  <c r="S37" i="10" s="1"/>
  <c r="K37" i="10"/>
  <c r="I38" i="10"/>
  <c r="J38" i="10"/>
  <c r="K38" i="10"/>
  <c r="I39" i="10"/>
  <c r="J39" i="10"/>
  <c r="K39" i="10"/>
  <c r="S39" i="10"/>
  <c r="O39" i="10" s="1"/>
  <c r="I40" i="10"/>
  <c r="J40" i="10" s="1"/>
  <c r="I41" i="10"/>
  <c r="J41" i="10" s="1"/>
  <c r="I42" i="10"/>
  <c r="J42" i="10" s="1"/>
  <c r="K42" i="10" s="1"/>
  <c r="S3" i="10"/>
  <c r="P3" i="10" s="1"/>
  <c r="R3" i="10"/>
  <c r="G5" i="10"/>
  <c r="G6" i="10" s="1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I3" i="10"/>
  <c r="J3" i="10" s="1"/>
  <c r="O38" i="10" l="1"/>
  <c r="Q38" i="10"/>
  <c r="O26" i="10"/>
  <c r="R26" i="10"/>
  <c r="Q26" i="10"/>
  <c r="M26" i="10" s="1"/>
  <c r="Q20" i="10"/>
  <c r="Q32" i="10"/>
  <c r="O3" i="10"/>
  <c r="R32" i="10"/>
  <c r="Q3" i="10"/>
  <c r="R38" i="10"/>
  <c r="M38" i="10" s="1"/>
  <c r="R20" i="10"/>
  <c r="S27" i="10"/>
  <c r="K27" i="10"/>
  <c r="S15" i="10"/>
  <c r="K15" i="10"/>
  <c r="K22" i="10"/>
  <c r="S22" i="10"/>
  <c r="S14" i="10"/>
  <c r="K14" i="10"/>
  <c r="K11" i="10"/>
  <c r="S11" i="10"/>
  <c r="K28" i="10"/>
  <c r="S28" i="10"/>
  <c r="R7" i="10"/>
  <c r="Q7" i="10"/>
  <c r="M7" i="10" s="1"/>
  <c r="O7" i="10"/>
  <c r="P7" i="10"/>
  <c r="R31" i="10"/>
  <c r="Q31" i="10"/>
  <c r="O31" i="10"/>
  <c r="P31" i="10"/>
  <c r="K23" i="10"/>
  <c r="S23" i="10"/>
  <c r="K35" i="10"/>
  <c r="S35" i="10"/>
  <c r="R25" i="10"/>
  <c r="O25" i="10"/>
  <c r="P25" i="10"/>
  <c r="Q25" i="10"/>
  <c r="K21" i="10"/>
  <c r="S21" i="10"/>
  <c r="K17" i="10"/>
  <c r="S17" i="10"/>
  <c r="L10" i="10"/>
  <c r="K41" i="10"/>
  <c r="S41" i="10"/>
  <c r="K34" i="10"/>
  <c r="S34" i="10"/>
  <c r="R13" i="10"/>
  <c r="Q13" i="10"/>
  <c r="O13" i="10"/>
  <c r="P13" i="10"/>
  <c r="S8" i="10"/>
  <c r="K8" i="10"/>
  <c r="K5" i="10"/>
  <c r="S5" i="10"/>
  <c r="K40" i="10"/>
  <c r="S40" i="10"/>
  <c r="R37" i="10"/>
  <c r="Q37" i="10"/>
  <c r="O37" i="10"/>
  <c r="P37" i="10"/>
  <c r="K33" i="10"/>
  <c r="S33" i="10"/>
  <c r="K29" i="10"/>
  <c r="S29" i="10"/>
  <c r="R19" i="10"/>
  <c r="O19" i="10"/>
  <c r="P19" i="10"/>
  <c r="Q19" i="10"/>
  <c r="K4" i="10"/>
  <c r="S4" i="10"/>
  <c r="R39" i="10"/>
  <c r="R9" i="10"/>
  <c r="Q39" i="10"/>
  <c r="P38" i="10"/>
  <c r="L38" i="10" s="1"/>
  <c r="P32" i="10"/>
  <c r="L32" i="10" s="1"/>
  <c r="P26" i="10"/>
  <c r="L26" i="10" s="1"/>
  <c r="P20" i="10"/>
  <c r="L20" i="10" s="1"/>
  <c r="R16" i="10"/>
  <c r="R10" i="10"/>
  <c r="Q9" i="10"/>
  <c r="S42" i="10"/>
  <c r="P39" i="10"/>
  <c r="L39" i="10" s="1"/>
  <c r="S36" i="10"/>
  <c r="S30" i="10"/>
  <c r="S24" i="10"/>
  <c r="S18" i="10"/>
  <c r="Q16" i="10"/>
  <c r="S12" i="10"/>
  <c r="Q10" i="10"/>
  <c r="M10" i="10" s="1"/>
  <c r="P9" i="10"/>
  <c r="L9" i="10" s="1"/>
  <c r="S6" i="10"/>
  <c r="P16" i="10"/>
  <c r="L16" i="10" s="1"/>
  <c r="P10" i="10"/>
  <c r="M37" i="10" l="1"/>
  <c r="N38" i="10"/>
  <c r="M31" i="10"/>
  <c r="M32" i="10"/>
  <c r="N32" i="10" s="1"/>
  <c r="N26" i="10"/>
  <c r="M20" i="10"/>
  <c r="L13" i="10"/>
  <c r="M25" i="10"/>
  <c r="L25" i="10"/>
  <c r="N25" i="10" s="1"/>
  <c r="M19" i="10"/>
  <c r="M13" i="10"/>
  <c r="N20" i="10"/>
  <c r="P17" i="10"/>
  <c r="Q17" i="10"/>
  <c r="R17" i="10"/>
  <c r="O17" i="10"/>
  <c r="Q36" i="10"/>
  <c r="P36" i="10"/>
  <c r="R36" i="10"/>
  <c r="O36" i="10"/>
  <c r="R8" i="10"/>
  <c r="O8" i="10"/>
  <c r="P8" i="10"/>
  <c r="Q8" i="10"/>
  <c r="M8" i="10" s="1"/>
  <c r="P11" i="10"/>
  <c r="Q11" i="10"/>
  <c r="R11" i="10"/>
  <c r="O11" i="10"/>
  <c r="Q12" i="10"/>
  <c r="R12" i="10"/>
  <c r="P12" i="10"/>
  <c r="O12" i="10"/>
  <c r="O4" i="10"/>
  <c r="P4" i="10"/>
  <c r="Q4" i="10"/>
  <c r="R4" i="10"/>
  <c r="L19" i="10"/>
  <c r="O33" i="10"/>
  <c r="P33" i="10"/>
  <c r="Q33" i="10"/>
  <c r="R33" i="10"/>
  <c r="O40" i="10"/>
  <c r="P40" i="10"/>
  <c r="Q40" i="10"/>
  <c r="R40" i="10"/>
  <c r="O34" i="10"/>
  <c r="P34" i="10"/>
  <c r="Q34" i="10"/>
  <c r="R34" i="10"/>
  <c r="P41" i="10"/>
  <c r="Q41" i="10"/>
  <c r="R41" i="10"/>
  <c r="O41" i="10"/>
  <c r="O21" i="10"/>
  <c r="P21" i="10"/>
  <c r="Q21" i="10"/>
  <c r="R21" i="10"/>
  <c r="P23" i="10"/>
  <c r="Q23" i="10"/>
  <c r="R23" i="10"/>
  <c r="O23" i="10"/>
  <c r="O28" i="10"/>
  <c r="P28" i="10"/>
  <c r="Q28" i="10"/>
  <c r="R28" i="10"/>
  <c r="O27" i="10"/>
  <c r="P27" i="10"/>
  <c r="Q27" i="10"/>
  <c r="R27" i="10"/>
  <c r="M16" i="10"/>
  <c r="N16" i="10" s="1"/>
  <c r="Q42" i="10"/>
  <c r="R42" i="10"/>
  <c r="O42" i="10"/>
  <c r="P42" i="10"/>
  <c r="Q18" i="10"/>
  <c r="R18" i="10"/>
  <c r="O18" i="10"/>
  <c r="P18" i="10"/>
  <c r="M9" i="10"/>
  <c r="N9" i="10" s="1"/>
  <c r="P5" i="10"/>
  <c r="Q5" i="10"/>
  <c r="M5" i="10" s="1"/>
  <c r="R5" i="10"/>
  <c r="O5" i="10"/>
  <c r="L5" i="10" s="1"/>
  <c r="N10" i="10"/>
  <c r="P35" i="10"/>
  <c r="Q35" i="10"/>
  <c r="R35" i="10"/>
  <c r="O35" i="10"/>
  <c r="R14" i="10"/>
  <c r="O14" i="10"/>
  <c r="P14" i="10"/>
  <c r="Q14" i="10"/>
  <c r="Q30" i="10"/>
  <c r="R30" i="10"/>
  <c r="O30" i="10"/>
  <c r="P30" i="10"/>
  <c r="P29" i="10"/>
  <c r="Q29" i="10"/>
  <c r="R29" i="10"/>
  <c r="O29" i="10"/>
  <c r="Q6" i="10"/>
  <c r="P6" i="10"/>
  <c r="R6" i="10"/>
  <c r="O6" i="10"/>
  <c r="Q24" i="10"/>
  <c r="R24" i="10"/>
  <c r="O24" i="10"/>
  <c r="P24" i="10"/>
  <c r="M39" i="10"/>
  <c r="N39" i="10" s="1"/>
  <c r="L37" i="10"/>
  <c r="N37" i="10" s="1"/>
  <c r="L31" i="10"/>
  <c r="N31" i="10" s="1"/>
  <c r="L7" i="10"/>
  <c r="N7" i="10" s="1"/>
  <c r="O22" i="10"/>
  <c r="P22" i="10"/>
  <c r="Q22" i="10"/>
  <c r="R22" i="10"/>
  <c r="O15" i="10"/>
  <c r="P15" i="10"/>
  <c r="Q15" i="10"/>
  <c r="R15" i="10"/>
  <c r="L41" i="10" l="1"/>
  <c r="M30" i="10"/>
  <c r="L15" i="10"/>
  <c r="M18" i="10"/>
  <c r="N19" i="10"/>
  <c r="N13" i="10"/>
  <c r="L42" i="10"/>
  <c r="L27" i="10"/>
  <c r="M15" i="10"/>
  <c r="L24" i="10"/>
  <c r="M6" i="10"/>
  <c r="M23" i="10"/>
  <c r="M4" i="10"/>
  <c r="M12" i="10"/>
  <c r="L22" i="10"/>
  <c r="L29" i="10"/>
  <c r="L11" i="10"/>
  <c r="L8" i="10"/>
  <c r="N8" i="10" s="1"/>
  <c r="N15" i="10"/>
  <c r="N5" i="10"/>
  <c r="L6" i="10"/>
  <c r="M29" i="10"/>
  <c r="L28" i="10"/>
  <c r="M21" i="10"/>
  <c r="M40" i="10"/>
  <c r="L33" i="10"/>
  <c r="M11" i="10"/>
  <c r="L36" i="10"/>
  <c r="M17" i="10"/>
  <c r="M33" i="10"/>
  <c r="N33" i="10" s="1"/>
  <c r="L30" i="10"/>
  <c r="M22" i="10"/>
  <c r="N22" i="10" s="1"/>
  <c r="M24" i="10"/>
  <c r="L18" i="10"/>
  <c r="N18" i="10" s="1"/>
  <c r="M27" i="10"/>
  <c r="N27" i="10" s="1"/>
  <c r="M41" i="10"/>
  <c r="N41" i="10" s="1"/>
  <c r="L4" i="10"/>
  <c r="N4" i="10" s="1"/>
  <c r="L14" i="10"/>
  <c r="M28" i="10"/>
  <c r="N6" i="10"/>
  <c r="L35" i="10"/>
  <c r="L12" i="10"/>
  <c r="M36" i="10"/>
  <c r="L23" i="10"/>
  <c r="N23" i="10" s="1"/>
  <c r="L17" i="10"/>
  <c r="L34" i="10"/>
  <c r="N34" i="10" s="1"/>
  <c r="M14" i="10"/>
  <c r="M35" i="10"/>
  <c r="M42" i="10"/>
  <c r="N42" i="10" s="1"/>
  <c r="L21" i="10"/>
  <c r="N21" i="10" s="1"/>
  <c r="M34" i="10"/>
  <c r="L40" i="10"/>
  <c r="N36" i="10" l="1"/>
  <c r="N30" i="10"/>
  <c r="N12" i="10"/>
  <c r="N40" i="10"/>
  <c r="N29" i="10"/>
  <c r="N17" i="10"/>
  <c r="N28" i="10"/>
  <c r="N24" i="10"/>
  <c r="N11" i="10"/>
  <c r="N14" i="10"/>
  <c r="N35" i="10"/>
  <c r="K38" i="9" l="1"/>
  <c r="T38" i="9"/>
  <c r="S38" i="9" s="1"/>
  <c r="K43" i="10" l="1"/>
  <c r="L3" i="10"/>
  <c r="Q38" i="9"/>
  <c r="O38" i="9"/>
  <c r="R38" i="9"/>
  <c r="P38" i="9"/>
  <c r="M3" i="10" l="1"/>
  <c r="N3" i="10" s="1"/>
  <c r="L38" i="9"/>
  <c r="M38" i="9"/>
  <c r="M43" i="10" l="1"/>
  <c r="L43" i="10"/>
  <c r="N38" i="9"/>
  <c r="T24" i="9"/>
  <c r="T25" i="9"/>
  <c r="T26" i="9"/>
  <c r="T27" i="9"/>
  <c r="S27" i="9" s="1"/>
  <c r="P27" i="9" s="1"/>
  <c r="T28" i="9"/>
  <c r="S28" i="9" s="1"/>
  <c r="R28" i="9" s="1"/>
  <c r="T29" i="9"/>
  <c r="T30" i="9"/>
  <c r="S30" i="9" s="1"/>
  <c r="R30" i="9" s="1"/>
  <c r="T31" i="9"/>
  <c r="S31" i="9" s="1"/>
  <c r="P31" i="9" s="1"/>
  <c r="T32" i="9"/>
  <c r="T33" i="9"/>
  <c r="T34" i="9"/>
  <c r="T35" i="9"/>
  <c r="S35" i="9" s="1"/>
  <c r="P35" i="9" s="1"/>
  <c r="T36" i="9"/>
  <c r="S36" i="9" s="1"/>
  <c r="R36" i="9" s="1"/>
  <c r="T37" i="9"/>
  <c r="T39" i="9"/>
  <c r="S39" i="9" s="1"/>
  <c r="T40" i="9"/>
  <c r="S40" i="9" s="1"/>
  <c r="T41" i="9"/>
  <c r="T42" i="9"/>
  <c r="T43" i="9"/>
  <c r="S43" i="9" s="1"/>
  <c r="K37" i="9"/>
  <c r="S37" i="9"/>
  <c r="M44" i="9"/>
  <c r="L44" i="9"/>
  <c r="K44" i="9"/>
  <c r="K43" i="9"/>
  <c r="S42" i="9"/>
  <c r="K42" i="9"/>
  <c r="S41" i="9"/>
  <c r="K41" i="9"/>
  <c r="K40" i="9"/>
  <c r="K39" i="9"/>
  <c r="K36" i="9"/>
  <c r="K35" i="9"/>
  <c r="S34" i="9"/>
  <c r="R34" i="9" s="1"/>
  <c r="K34" i="9"/>
  <c r="S33" i="9"/>
  <c r="P33" i="9" s="1"/>
  <c r="K33" i="9"/>
  <c r="S32" i="9"/>
  <c r="R32" i="9" s="1"/>
  <c r="K32" i="9"/>
  <c r="K31" i="9"/>
  <c r="K30" i="9"/>
  <c r="S29" i="9"/>
  <c r="P29" i="9" s="1"/>
  <c r="K29" i="9"/>
  <c r="K28" i="9"/>
  <c r="K27" i="9"/>
  <c r="S26" i="9"/>
  <c r="R26" i="9" s="1"/>
  <c r="K26" i="9"/>
  <c r="S25" i="9"/>
  <c r="P25" i="9" s="1"/>
  <c r="K25" i="9"/>
  <c r="S24" i="9"/>
  <c r="R24" i="9" s="1"/>
  <c r="K24" i="9"/>
  <c r="T23" i="9"/>
  <c r="S23" i="9" s="1"/>
  <c r="P23" i="9" s="1"/>
  <c r="K23" i="9"/>
  <c r="M22" i="9"/>
  <c r="L22" i="9"/>
  <c r="K22" i="9"/>
  <c r="T21" i="9"/>
  <c r="S21" i="9" s="1"/>
  <c r="K21" i="9"/>
  <c r="T20" i="9"/>
  <c r="S20" i="9" s="1"/>
  <c r="K20" i="9"/>
  <c r="T19" i="9"/>
  <c r="S19" i="9" s="1"/>
  <c r="K19" i="9"/>
  <c r="S18" i="9"/>
  <c r="K18" i="9"/>
  <c r="T17" i="9"/>
  <c r="S17" i="9" s="1"/>
  <c r="K17" i="9"/>
  <c r="T16" i="9"/>
  <c r="S16" i="9" s="1"/>
  <c r="K16" i="9"/>
  <c r="T15" i="9"/>
  <c r="S15" i="9" s="1"/>
  <c r="K15" i="9"/>
  <c r="T14" i="9"/>
  <c r="S14" i="9" s="1"/>
  <c r="K14" i="9"/>
  <c r="S13" i="9"/>
  <c r="K13" i="9"/>
  <c r="K12" i="9"/>
  <c r="N12" i="9" s="1"/>
  <c r="S11" i="9"/>
  <c r="P11" i="9" s="1"/>
  <c r="K11" i="9"/>
  <c r="S10" i="9"/>
  <c r="P10" i="9" s="1"/>
  <c r="K10" i="9"/>
  <c r="S9" i="9"/>
  <c r="O9" i="9" s="1"/>
  <c r="K9" i="9"/>
  <c r="S8" i="9"/>
  <c r="Q8" i="9" s="1"/>
  <c r="K8" i="9"/>
  <c r="S7" i="9"/>
  <c r="P7" i="9" s="1"/>
  <c r="K7" i="9"/>
  <c r="M6" i="9"/>
  <c r="L6" i="9"/>
  <c r="K6" i="9"/>
  <c r="S5" i="9"/>
  <c r="P5" i="9" s="1"/>
  <c r="K5" i="9"/>
  <c r="S4" i="9"/>
  <c r="O4" i="9" s="1"/>
  <c r="K4" i="9"/>
  <c r="S3" i="9"/>
  <c r="Q3" i="9" s="1"/>
  <c r="K3" i="9"/>
  <c r="T40" i="6"/>
  <c r="S40" i="6" s="1"/>
  <c r="T41" i="6"/>
  <c r="S41" i="6" s="1"/>
  <c r="M46" i="6"/>
  <c r="L46" i="6"/>
  <c r="K46" i="6"/>
  <c r="T45" i="6"/>
  <c r="S45" i="6" s="1"/>
  <c r="K45" i="6"/>
  <c r="T44" i="6"/>
  <c r="S44" i="6" s="1"/>
  <c r="K44" i="6"/>
  <c r="T43" i="6"/>
  <c r="S43" i="6" s="1"/>
  <c r="K43" i="6"/>
  <c r="T42" i="6"/>
  <c r="S42" i="6" s="1"/>
  <c r="K42" i="6"/>
  <c r="K41" i="6"/>
  <c r="K40" i="6"/>
  <c r="K39" i="6"/>
  <c r="T38" i="6"/>
  <c r="S38" i="6" s="1"/>
  <c r="K38" i="6"/>
  <c r="K37" i="6"/>
  <c r="N37" i="6" s="1"/>
  <c r="T36" i="6"/>
  <c r="S36" i="6" s="1"/>
  <c r="R36" i="6" s="1"/>
  <c r="K36" i="6"/>
  <c r="T35" i="6"/>
  <c r="S35" i="6" s="1"/>
  <c r="P35" i="6" s="1"/>
  <c r="K35" i="6"/>
  <c r="T34" i="6"/>
  <c r="S34" i="6" s="1"/>
  <c r="R34" i="6" s="1"/>
  <c r="K34" i="6"/>
  <c r="T33" i="6"/>
  <c r="S33" i="6" s="1"/>
  <c r="P33" i="6" s="1"/>
  <c r="K33" i="6"/>
  <c r="T32" i="6"/>
  <c r="S32" i="6" s="1"/>
  <c r="R32" i="6" s="1"/>
  <c r="K32" i="6"/>
  <c r="T31" i="6"/>
  <c r="S31" i="6" s="1"/>
  <c r="P31" i="6" s="1"/>
  <c r="K31" i="6"/>
  <c r="T30" i="6"/>
  <c r="S30" i="6" s="1"/>
  <c r="R30" i="6" s="1"/>
  <c r="K30" i="6"/>
  <c r="T29" i="6"/>
  <c r="S29" i="6" s="1"/>
  <c r="P29" i="6" s="1"/>
  <c r="K29" i="6"/>
  <c r="T28" i="6"/>
  <c r="S28" i="6" s="1"/>
  <c r="R28" i="6" s="1"/>
  <c r="K28" i="6"/>
  <c r="T27" i="6"/>
  <c r="S27" i="6" s="1"/>
  <c r="P27" i="6" s="1"/>
  <c r="K27" i="6"/>
  <c r="T26" i="6"/>
  <c r="S26" i="6" s="1"/>
  <c r="R26" i="6" s="1"/>
  <c r="K26" i="6"/>
  <c r="T25" i="6"/>
  <c r="S25" i="6" s="1"/>
  <c r="P25" i="6" s="1"/>
  <c r="K25" i="6"/>
  <c r="T24" i="6"/>
  <c r="S24" i="6" s="1"/>
  <c r="R24" i="6" s="1"/>
  <c r="K24" i="6"/>
  <c r="T23" i="6"/>
  <c r="S23" i="6" s="1"/>
  <c r="P23" i="6" s="1"/>
  <c r="K23" i="6"/>
  <c r="M22" i="6"/>
  <c r="L22" i="6"/>
  <c r="K22" i="6"/>
  <c r="T21" i="6"/>
  <c r="S21" i="6" s="1"/>
  <c r="R21" i="6" s="1"/>
  <c r="K21" i="6"/>
  <c r="T20" i="6"/>
  <c r="S20" i="6" s="1"/>
  <c r="P20" i="6" s="1"/>
  <c r="K20" i="6"/>
  <c r="T19" i="6"/>
  <c r="S19" i="6" s="1"/>
  <c r="R19" i="6" s="1"/>
  <c r="K19" i="6"/>
  <c r="T18" i="6"/>
  <c r="S18" i="6" s="1"/>
  <c r="P18" i="6" s="1"/>
  <c r="K18" i="6"/>
  <c r="T17" i="6"/>
  <c r="S17" i="6" s="1"/>
  <c r="R17" i="6"/>
  <c r="K17" i="6"/>
  <c r="T16" i="6"/>
  <c r="S16" i="6" s="1"/>
  <c r="P16" i="6"/>
  <c r="K16" i="6"/>
  <c r="T15" i="6"/>
  <c r="S15" i="6" s="1"/>
  <c r="R15" i="6"/>
  <c r="K15" i="6"/>
  <c r="T14" i="6"/>
  <c r="S14" i="6" s="1"/>
  <c r="P14" i="6"/>
  <c r="K14" i="6"/>
  <c r="T13" i="6"/>
  <c r="S13" i="6" s="1"/>
  <c r="R13" i="6" s="1"/>
  <c r="K13" i="6"/>
  <c r="K12" i="6"/>
  <c r="N12" i="6" s="1"/>
  <c r="S11" i="6"/>
  <c r="R11" i="6" s="1"/>
  <c r="Q11" i="6"/>
  <c r="M11" i="6" s="1"/>
  <c r="O11" i="6"/>
  <c r="K11" i="6"/>
  <c r="S10" i="6"/>
  <c r="R10" i="6" s="1"/>
  <c r="M10" i="6" s="1"/>
  <c r="Q10" i="6"/>
  <c r="P10" i="6"/>
  <c r="K10" i="6"/>
  <c r="S9" i="6"/>
  <c r="O9" i="6" s="1"/>
  <c r="K9" i="6"/>
  <c r="S8" i="6"/>
  <c r="R8" i="6" s="1"/>
  <c r="P8" i="6"/>
  <c r="K8" i="6"/>
  <c r="S7" i="6"/>
  <c r="R7" i="6" s="1"/>
  <c r="P7" i="6"/>
  <c r="O7" i="6"/>
  <c r="L7" i="6"/>
  <c r="K7" i="6"/>
  <c r="M6" i="6"/>
  <c r="L6" i="6"/>
  <c r="K6" i="6"/>
  <c r="S5" i="6"/>
  <c r="R5" i="6"/>
  <c r="Q5" i="6"/>
  <c r="P5" i="6"/>
  <c r="O5" i="6"/>
  <c r="L5" i="6"/>
  <c r="K5" i="6"/>
  <c r="S4" i="6"/>
  <c r="K4" i="6"/>
  <c r="S3" i="6"/>
  <c r="R3" i="6" s="1"/>
  <c r="P3" i="6"/>
  <c r="O3" i="6"/>
  <c r="L3" i="6" s="1"/>
  <c r="K3" i="6"/>
  <c r="K47" i="6" s="1"/>
  <c r="P5" i="7" s="1"/>
  <c r="S7" i="5"/>
  <c r="R7" i="5" s="1"/>
  <c r="S7" i="1"/>
  <c r="R7" i="1" s="1"/>
  <c r="K3" i="5"/>
  <c r="N43" i="10" l="1"/>
  <c r="O8" i="6"/>
  <c r="O10" i="6"/>
  <c r="L10" i="6" s="1"/>
  <c r="N10" i="6" s="1"/>
  <c r="P11" i="6"/>
  <c r="L11" i="6" s="1"/>
  <c r="N11" i="6" s="1"/>
  <c r="N22" i="6"/>
  <c r="L8" i="6"/>
  <c r="N8" i="6" s="1"/>
  <c r="K45" i="9"/>
  <c r="Q5" i="7" s="1"/>
  <c r="R5" i="7" s="1"/>
  <c r="M5" i="6"/>
  <c r="N5" i="6" s="1"/>
  <c r="Q7" i="5"/>
  <c r="M7" i="5" s="1"/>
  <c r="P7" i="5"/>
  <c r="O7" i="1"/>
  <c r="L7" i="1" s="1"/>
  <c r="Q7" i="6"/>
  <c r="P7" i="1"/>
  <c r="O7" i="5"/>
  <c r="M7" i="6"/>
  <c r="N46" i="6"/>
  <c r="O11" i="9"/>
  <c r="L11" i="9" s="1"/>
  <c r="O5" i="9"/>
  <c r="Q5" i="9"/>
  <c r="P8" i="9"/>
  <c r="O37" i="9"/>
  <c r="Q37" i="9"/>
  <c r="R37" i="9"/>
  <c r="P37" i="9"/>
  <c r="N22" i="9"/>
  <c r="L5" i="9"/>
  <c r="O10" i="9"/>
  <c r="L10" i="9" s="1"/>
  <c r="Q10" i="9"/>
  <c r="N44" i="9"/>
  <c r="O3" i="9"/>
  <c r="R5" i="9"/>
  <c r="R8" i="9"/>
  <c r="M8" i="9" s="1"/>
  <c r="R10" i="9"/>
  <c r="Q11" i="9"/>
  <c r="P3" i="9"/>
  <c r="R3" i="9"/>
  <c r="M3" i="9" s="1"/>
  <c r="N6" i="9"/>
  <c r="Q7" i="9"/>
  <c r="O8" i="9"/>
  <c r="Q13" i="9"/>
  <c r="P13" i="9"/>
  <c r="O13" i="9"/>
  <c r="O16" i="9"/>
  <c r="R16" i="9"/>
  <c r="Q16" i="9"/>
  <c r="Q17" i="9"/>
  <c r="P17" i="9"/>
  <c r="O17" i="9"/>
  <c r="O20" i="9"/>
  <c r="R20" i="9"/>
  <c r="Q20" i="9"/>
  <c r="Q21" i="9"/>
  <c r="P21" i="9"/>
  <c r="O21" i="9"/>
  <c r="Q40" i="9"/>
  <c r="P40" i="9"/>
  <c r="O40" i="9"/>
  <c r="R40" i="9"/>
  <c r="Q41" i="9"/>
  <c r="P41" i="9"/>
  <c r="O41" i="9"/>
  <c r="R41" i="9"/>
  <c r="Q43" i="9"/>
  <c r="P43" i="9"/>
  <c r="O43" i="9"/>
  <c r="R43" i="9"/>
  <c r="O18" i="9"/>
  <c r="R18" i="9"/>
  <c r="Q18" i="9"/>
  <c r="R4" i="9"/>
  <c r="Q4" i="9"/>
  <c r="P4" i="9"/>
  <c r="L4" i="9" s="1"/>
  <c r="R9" i="9"/>
  <c r="Q9" i="9"/>
  <c r="P9" i="9"/>
  <c r="L9" i="9" s="1"/>
  <c r="O39" i="9"/>
  <c r="R39" i="9"/>
  <c r="Q39" i="9"/>
  <c r="P39" i="9"/>
  <c r="O42" i="9"/>
  <c r="R42" i="9"/>
  <c r="Q42" i="9"/>
  <c r="P42" i="9"/>
  <c r="O14" i="9"/>
  <c r="R14" i="9"/>
  <c r="Q14" i="9"/>
  <c r="Q15" i="9"/>
  <c r="P15" i="9"/>
  <c r="O15" i="9"/>
  <c r="Q19" i="9"/>
  <c r="P19" i="9"/>
  <c r="O19" i="9"/>
  <c r="R13" i="9"/>
  <c r="P14" i="9"/>
  <c r="R15" i="9"/>
  <c r="P16" i="9"/>
  <c r="R17" i="9"/>
  <c r="P18" i="9"/>
  <c r="R19" i="9"/>
  <c r="P20" i="9"/>
  <c r="R21" i="9"/>
  <c r="O23" i="9"/>
  <c r="L23" i="9" s="1"/>
  <c r="R23" i="9"/>
  <c r="Q23" i="9"/>
  <c r="Q24" i="9"/>
  <c r="M24" i="9" s="1"/>
  <c r="P24" i="9"/>
  <c r="O24" i="9"/>
  <c r="O25" i="9"/>
  <c r="L25" i="9" s="1"/>
  <c r="R25" i="9"/>
  <c r="Q25" i="9"/>
  <c r="Q26" i="9"/>
  <c r="M26" i="9" s="1"/>
  <c r="P26" i="9"/>
  <c r="O26" i="9"/>
  <c r="O27" i="9"/>
  <c r="L27" i="9" s="1"/>
  <c r="R27" i="9"/>
  <c r="Q27" i="9"/>
  <c r="Q28" i="9"/>
  <c r="M28" i="9" s="1"/>
  <c r="P28" i="9"/>
  <c r="O28" i="9"/>
  <c r="O29" i="9"/>
  <c r="L29" i="9" s="1"/>
  <c r="R29" i="9"/>
  <c r="Q29" i="9"/>
  <c r="Q30" i="9"/>
  <c r="M30" i="9" s="1"/>
  <c r="P30" i="9"/>
  <c r="O30" i="9"/>
  <c r="O31" i="9"/>
  <c r="L31" i="9" s="1"/>
  <c r="R31" i="9"/>
  <c r="Q31" i="9"/>
  <c r="Q32" i="9"/>
  <c r="M32" i="9" s="1"/>
  <c r="P32" i="9"/>
  <c r="O32" i="9"/>
  <c r="O33" i="9"/>
  <c r="L33" i="9" s="1"/>
  <c r="R33" i="9"/>
  <c r="Q33" i="9"/>
  <c r="Q34" i="9"/>
  <c r="M34" i="9" s="1"/>
  <c r="P34" i="9"/>
  <c r="O34" i="9"/>
  <c r="O35" i="9"/>
  <c r="L35" i="9" s="1"/>
  <c r="R35" i="9"/>
  <c r="Q35" i="9"/>
  <c r="Q36" i="9"/>
  <c r="M36" i="9" s="1"/>
  <c r="P36" i="9"/>
  <c r="O36" i="9"/>
  <c r="R7" i="9"/>
  <c r="R11" i="9"/>
  <c r="M11" i="9" s="1"/>
  <c r="N11" i="9" s="1"/>
  <c r="O7" i="9"/>
  <c r="L7" i="9" s="1"/>
  <c r="O40" i="6"/>
  <c r="L40" i="6" s="1"/>
  <c r="P40" i="6"/>
  <c r="Q40" i="6"/>
  <c r="R40" i="6"/>
  <c r="P41" i="6"/>
  <c r="O41" i="6"/>
  <c r="R41" i="6"/>
  <c r="Q41" i="6"/>
  <c r="R4" i="6"/>
  <c r="Q4" i="6"/>
  <c r="P4" i="6"/>
  <c r="N6" i="6"/>
  <c r="Q43" i="6"/>
  <c r="P43" i="6"/>
  <c r="O43" i="6"/>
  <c r="R43" i="6"/>
  <c r="Q45" i="6"/>
  <c r="M45" i="6" s="1"/>
  <c r="P45" i="6"/>
  <c r="O45" i="6"/>
  <c r="R45" i="6"/>
  <c r="O23" i="6"/>
  <c r="L23" i="6" s="1"/>
  <c r="R23" i="6"/>
  <c r="Q23" i="6"/>
  <c r="Q24" i="6"/>
  <c r="M24" i="6" s="1"/>
  <c r="P24" i="6"/>
  <c r="O24" i="6"/>
  <c r="O25" i="6"/>
  <c r="L25" i="6" s="1"/>
  <c r="R25" i="6"/>
  <c r="Q25" i="6"/>
  <c r="M25" i="6" s="1"/>
  <c r="Q26" i="6"/>
  <c r="M26" i="6" s="1"/>
  <c r="P26" i="6"/>
  <c r="O26" i="6"/>
  <c r="O27" i="6"/>
  <c r="L27" i="6" s="1"/>
  <c r="R27" i="6"/>
  <c r="Q27" i="6"/>
  <c r="Q28" i="6"/>
  <c r="M28" i="6" s="1"/>
  <c r="P28" i="6"/>
  <c r="O28" i="6"/>
  <c r="O29" i="6"/>
  <c r="L29" i="6" s="1"/>
  <c r="N29" i="6" s="1"/>
  <c r="R29" i="6"/>
  <c r="Q29" i="6"/>
  <c r="M29" i="6" s="1"/>
  <c r="Q30" i="6"/>
  <c r="M30" i="6" s="1"/>
  <c r="P30" i="6"/>
  <c r="O30" i="6"/>
  <c r="O31" i="6"/>
  <c r="L31" i="6" s="1"/>
  <c r="R31" i="6"/>
  <c r="Q31" i="6"/>
  <c r="Q32" i="6"/>
  <c r="M32" i="6" s="1"/>
  <c r="P32" i="6"/>
  <c r="O32" i="6"/>
  <c r="O33" i="6"/>
  <c r="L33" i="6" s="1"/>
  <c r="R33" i="6"/>
  <c r="Q33" i="6"/>
  <c r="M33" i="6" s="1"/>
  <c r="Q34" i="6"/>
  <c r="M34" i="6" s="1"/>
  <c r="P34" i="6"/>
  <c r="O34" i="6"/>
  <c r="O35" i="6"/>
  <c r="L35" i="6" s="1"/>
  <c r="R35" i="6"/>
  <c r="Q35" i="6"/>
  <c r="Q36" i="6"/>
  <c r="M36" i="6" s="1"/>
  <c r="P36" i="6"/>
  <c r="O36" i="6"/>
  <c r="Q38" i="6"/>
  <c r="P38" i="6"/>
  <c r="O38" i="6"/>
  <c r="L38" i="6" s="1"/>
  <c r="R38" i="6"/>
  <c r="R9" i="6"/>
  <c r="Q9" i="6"/>
  <c r="P9" i="6"/>
  <c r="L9" i="6" s="1"/>
  <c r="O4" i="6"/>
  <c r="L4" i="6" s="1"/>
  <c r="Q13" i="6"/>
  <c r="M13" i="6" s="1"/>
  <c r="P13" i="6"/>
  <c r="O13" i="6"/>
  <c r="O14" i="6"/>
  <c r="L14" i="6" s="1"/>
  <c r="R14" i="6"/>
  <c r="Q14" i="6"/>
  <c r="M14" i="6" s="1"/>
  <c r="N14" i="6" s="1"/>
  <c r="Q15" i="6"/>
  <c r="M15" i="6" s="1"/>
  <c r="P15" i="6"/>
  <c r="O15" i="6"/>
  <c r="O16" i="6"/>
  <c r="L16" i="6" s="1"/>
  <c r="R16" i="6"/>
  <c r="Q16" i="6"/>
  <c r="Q17" i="6"/>
  <c r="M17" i="6" s="1"/>
  <c r="P17" i="6"/>
  <c r="O17" i="6"/>
  <c r="O18" i="6"/>
  <c r="L18" i="6" s="1"/>
  <c r="R18" i="6"/>
  <c r="Q18" i="6"/>
  <c r="M18" i="6" s="1"/>
  <c r="Q19" i="6"/>
  <c r="M19" i="6" s="1"/>
  <c r="P19" i="6"/>
  <c r="O19" i="6"/>
  <c r="O20" i="6"/>
  <c r="L20" i="6" s="1"/>
  <c r="R20" i="6"/>
  <c r="Q20" i="6"/>
  <c r="Q21" i="6"/>
  <c r="M21" i="6" s="1"/>
  <c r="P21" i="6"/>
  <c r="O21" i="6"/>
  <c r="N25" i="6"/>
  <c r="N33" i="6"/>
  <c r="O42" i="6"/>
  <c r="L42" i="6" s="1"/>
  <c r="R42" i="6"/>
  <c r="Q42" i="6"/>
  <c r="P42" i="6"/>
  <c r="O44" i="6"/>
  <c r="R44" i="6"/>
  <c r="Q44" i="6"/>
  <c r="P44" i="6"/>
  <c r="N7" i="6"/>
  <c r="M39" i="6"/>
  <c r="Q3" i="6"/>
  <c r="M3" i="6" s="1"/>
  <c r="Q8" i="6"/>
  <c r="M8" i="6" s="1"/>
  <c r="Q7" i="1"/>
  <c r="M7" i="1" s="1"/>
  <c r="S4" i="1"/>
  <c r="M41" i="6" l="1"/>
  <c r="L19" i="6"/>
  <c r="N19" i="6" s="1"/>
  <c r="L36" i="6"/>
  <c r="N36" i="6" s="1"/>
  <c r="L28" i="6"/>
  <c r="N28" i="6" s="1"/>
  <c r="L41" i="6"/>
  <c r="N41" i="6" s="1"/>
  <c r="M31" i="9"/>
  <c r="N31" i="9" s="1"/>
  <c r="M43" i="6"/>
  <c r="M5" i="9"/>
  <c r="N5" i="9" s="1"/>
  <c r="L7" i="5"/>
  <c r="L44" i="6"/>
  <c r="N18" i="6"/>
  <c r="N3" i="6"/>
  <c r="L15" i="6"/>
  <c r="N15" i="6" s="1"/>
  <c r="L32" i="6"/>
  <c r="N32" i="6" s="1"/>
  <c r="L24" i="6"/>
  <c r="N24" i="6" s="1"/>
  <c r="M35" i="9"/>
  <c r="M27" i="9"/>
  <c r="L8" i="9"/>
  <c r="L15" i="9"/>
  <c r="M10" i="9"/>
  <c r="N10" i="9"/>
  <c r="M37" i="9"/>
  <c r="M4" i="9"/>
  <c r="N4" i="9" s="1"/>
  <c r="L37" i="9"/>
  <c r="M7" i="9"/>
  <c r="N7" i="9" s="1"/>
  <c r="M23" i="9"/>
  <c r="N23" i="9" s="1"/>
  <c r="L42" i="9"/>
  <c r="L39" i="9"/>
  <c r="M21" i="9"/>
  <c r="L17" i="9"/>
  <c r="M13" i="9"/>
  <c r="M15" i="9"/>
  <c r="L3" i="9"/>
  <c r="M33" i="9"/>
  <c r="N33" i="9" s="1"/>
  <c r="M29" i="9"/>
  <c r="N29" i="9" s="1"/>
  <c r="M25" i="9"/>
  <c r="N25" i="9" s="1"/>
  <c r="M42" i="9"/>
  <c r="M39" i="9"/>
  <c r="M9" i="9"/>
  <c r="N9" i="9" s="1"/>
  <c r="L21" i="9"/>
  <c r="L13" i="9"/>
  <c r="N8" i="9"/>
  <c r="L36" i="9"/>
  <c r="N36" i="9" s="1"/>
  <c r="L32" i="9"/>
  <c r="N32" i="9" s="1"/>
  <c r="L28" i="9"/>
  <c r="N28" i="9" s="1"/>
  <c r="L24" i="9"/>
  <c r="N24" i="9" s="1"/>
  <c r="L19" i="9"/>
  <c r="L14" i="9"/>
  <c r="L18" i="9"/>
  <c r="M43" i="9"/>
  <c r="M41" i="9"/>
  <c r="M40" i="9"/>
  <c r="M20" i="9"/>
  <c r="L16" i="9"/>
  <c r="N27" i="9"/>
  <c r="M17" i="9"/>
  <c r="N35" i="9"/>
  <c r="L34" i="9"/>
  <c r="N34" i="9" s="1"/>
  <c r="L30" i="9"/>
  <c r="N30" i="9" s="1"/>
  <c r="L26" i="9"/>
  <c r="N26" i="9" s="1"/>
  <c r="M19" i="9"/>
  <c r="M14" i="9"/>
  <c r="M18" i="9"/>
  <c r="L43" i="9"/>
  <c r="L41" i="9"/>
  <c r="L40" i="9"/>
  <c r="L20" i="9"/>
  <c r="M16" i="9"/>
  <c r="M44" i="6"/>
  <c r="N44" i="6" s="1"/>
  <c r="M42" i="6"/>
  <c r="N42" i="6" s="1"/>
  <c r="M20" i="6"/>
  <c r="N20" i="6" s="1"/>
  <c r="M16" i="6"/>
  <c r="N16" i="6" s="1"/>
  <c r="M9" i="6"/>
  <c r="N9" i="6" s="1"/>
  <c r="L34" i="6"/>
  <c r="N34" i="6" s="1"/>
  <c r="L30" i="6"/>
  <c r="N30" i="6" s="1"/>
  <c r="L26" i="6"/>
  <c r="N26" i="6" s="1"/>
  <c r="M4" i="6"/>
  <c r="N4" i="6" s="1"/>
  <c r="L39" i="6"/>
  <c r="N39" i="6" s="1"/>
  <c r="L21" i="6"/>
  <c r="N21" i="6" s="1"/>
  <c r="L17" i="6"/>
  <c r="N17" i="6" s="1"/>
  <c r="L13" i="6"/>
  <c r="N13" i="6" s="1"/>
  <c r="M40" i="6"/>
  <c r="N40" i="6" s="1"/>
  <c r="M38" i="6"/>
  <c r="N38" i="6" s="1"/>
  <c r="M35" i="6"/>
  <c r="M31" i="6"/>
  <c r="N31" i="6" s="1"/>
  <c r="M27" i="6"/>
  <c r="N27" i="6" s="1"/>
  <c r="M23" i="6"/>
  <c r="N23" i="6" s="1"/>
  <c r="L45" i="6"/>
  <c r="N45" i="6" s="1"/>
  <c r="L43" i="6"/>
  <c r="N43" i="6" s="1"/>
  <c r="N35" i="6"/>
  <c r="B46" i="7"/>
  <c r="J46" i="7" s="1"/>
  <c r="P8" i="7" s="1"/>
  <c r="B44" i="7"/>
  <c r="J44" i="7" s="1"/>
  <c r="O8" i="7" s="1"/>
  <c r="B42" i="7"/>
  <c r="J42" i="7" s="1"/>
  <c r="Q8" i="7" s="1"/>
  <c r="B40" i="7"/>
  <c r="J40" i="7" s="1"/>
  <c r="N8" i="7" s="1"/>
  <c r="T13" i="1"/>
  <c r="S13" i="1" s="1"/>
  <c r="M47" i="6" l="1"/>
  <c r="P7" i="7" s="1"/>
  <c r="N3" i="9"/>
  <c r="L45" i="9"/>
  <c r="Q6" i="7" s="1"/>
  <c r="R6" i="7" s="1"/>
  <c r="M45" i="9"/>
  <c r="Q7" i="7" s="1"/>
  <c r="R7" i="7" s="1"/>
  <c r="N17" i="9"/>
  <c r="N15" i="9"/>
  <c r="L47" i="6"/>
  <c r="P6" i="7" s="1"/>
  <c r="R8" i="7"/>
  <c r="P9" i="7"/>
  <c r="S8" i="7"/>
  <c r="N20" i="9"/>
  <c r="N21" i="9"/>
  <c r="N39" i="9"/>
  <c r="N43" i="9"/>
  <c r="N13" i="9"/>
  <c r="N42" i="9"/>
  <c r="N37" i="9"/>
  <c r="N19" i="9"/>
  <c r="N40" i="9"/>
  <c r="N16" i="9"/>
  <c r="N18" i="9"/>
  <c r="N41" i="9"/>
  <c r="N14" i="9"/>
  <c r="N47" i="6"/>
  <c r="K20" i="5"/>
  <c r="K39" i="5"/>
  <c r="K40" i="5"/>
  <c r="K41" i="5"/>
  <c r="K42" i="5"/>
  <c r="K43" i="5"/>
  <c r="K44" i="5"/>
  <c r="K45" i="5"/>
  <c r="K46" i="5"/>
  <c r="L46" i="5"/>
  <c r="M46" i="5"/>
  <c r="S43" i="5"/>
  <c r="O43" i="5" s="1"/>
  <c r="S44" i="5"/>
  <c r="O44" i="5" s="1"/>
  <c r="T43" i="5"/>
  <c r="T44" i="5"/>
  <c r="T45" i="5"/>
  <c r="S45" i="5" s="1"/>
  <c r="T42" i="5"/>
  <c r="S42" i="5" s="1"/>
  <c r="T38" i="5"/>
  <c r="S38" i="5" s="1"/>
  <c r="T39" i="5"/>
  <c r="T40" i="5"/>
  <c r="S40" i="5" s="1"/>
  <c r="T24" i="5"/>
  <c r="T25" i="5"/>
  <c r="T26" i="5"/>
  <c r="T27" i="5"/>
  <c r="S27" i="5" s="1"/>
  <c r="T28" i="5"/>
  <c r="S28" i="5" s="1"/>
  <c r="T29" i="5"/>
  <c r="S29" i="5" s="1"/>
  <c r="T30" i="5"/>
  <c r="T31" i="5"/>
  <c r="S31" i="5" s="1"/>
  <c r="T32" i="5"/>
  <c r="T33" i="5"/>
  <c r="T34" i="5"/>
  <c r="T35" i="5"/>
  <c r="S35" i="5" s="1"/>
  <c r="O35" i="5" s="1"/>
  <c r="T36" i="5"/>
  <c r="T23" i="5"/>
  <c r="S23" i="5" s="1"/>
  <c r="S39" i="5"/>
  <c r="K38" i="5"/>
  <c r="K37" i="5"/>
  <c r="K36" i="5"/>
  <c r="S36" i="5"/>
  <c r="K35" i="5"/>
  <c r="K34" i="5"/>
  <c r="S34" i="5"/>
  <c r="K33" i="5"/>
  <c r="S33" i="5"/>
  <c r="Q33" i="5" s="1"/>
  <c r="K32" i="5"/>
  <c r="S32" i="5"/>
  <c r="K31" i="5"/>
  <c r="K30" i="5"/>
  <c r="S30" i="5"/>
  <c r="K29" i="5"/>
  <c r="K28" i="5"/>
  <c r="K27" i="5"/>
  <c r="K26" i="5"/>
  <c r="S26" i="5"/>
  <c r="P26" i="5" s="1"/>
  <c r="K25" i="5"/>
  <c r="S25" i="5"/>
  <c r="Q25" i="5" s="1"/>
  <c r="K24" i="5"/>
  <c r="S24" i="5"/>
  <c r="Q24" i="5" s="1"/>
  <c r="K23" i="5"/>
  <c r="K22" i="5"/>
  <c r="L22" i="5"/>
  <c r="K21" i="5"/>
  <c r="T21" i="5"/>
  <c r="S21" i="5" s="1"/>
  <c r="T20" i="5"/>
  <c r="S20" i="5"/>
  <c r="O20" i="5" s="1"/>
  <c r="Q20" i="5"/>
  <c r="K19" i="5"/>
  <c r="T19" i="5"/>
  <c r="S19" i="5" s="1"/>
  <c r="T18" i="5"/>
  <c r="S18" i="5" s="1"/>
  <c r="K18" i="5"/>
  <c r="T17" i="5"/>
  <c r="S17" i="5" s="1"/>
  <c r="K17" i="5"/>
  <c r="T16" i="5"/>
  <c r="S16" i="5" s="1"/>
  <c r="K16" i="5"/>
  <c r="T15" i="5"/>
  <c r="S15" i="5" s="1"/>
  <c r="K15" i="5"/>
  <c r="T14" i="5"/>
  <c r="S14" i="5" s="1"/>
  <c r="P14" i="5" s="1"/>
  <c r="K14" i="5"/>
  <c r="T13" i="5"/>
  <c r="S13" i="5" s="1"/>
  <c r="K13" i="5"/>
  <c r="K12" i="5"/>
  <c r="N12" i="5" s="1"/>
  <c r="S11" i="5"/>
  <c r="Q11" i="5" s="1"/>
  <c r="K11" i="5"/>
  <c r="S10" i="5"/>
  <c r="R10" i="5" s="1"/>
  <c r="K10" i="5"/>
  <c r="S9" i="5"/>
  <c r="Q9" i="5" s="1"/>
  <c r="R9" i="5"/>
  <c r="O9" i="5"/>
  <c r="K9" i="5"/>
  <c r="S8" i="5"/>
  <c r="P8" i="5" s="1"/>
  <c r="K8" i="5"/>
  <c r="K7" i="5"/>
  <c r="N7" i="5" s="1"/>
  <c r="K6" i="5"/>
  <c r="S5" i="5"/>
  <c r="P5" i="5" s="1"/>
  <c r="K5" i="5"/>
  <c r="S4" i="5"/>
  <c r="Q4" i="5" s="1"/>
  <c r="K4" i="5"/>
  <c r="S3" i="5"/>
  <c r="R3" i="5" s="1"/>
  <c r="T18" i="1"/>
  <c r="S18" i="1" s="1"/>
  <c r="R45" i="5" l="1"/>
  <c r="Q45" i="5"/>
  <c r="M45" i="5" s="1"/>
  <c r="P45" i="5"/>
  <c r="O21" i="5"/>
  <c r="Q21" i="5"/>
  <c r="O28" i="5"/>
  <c r="Q28" i="5"/>
  <c r="R44" i="5"/>
  <c r="Q44" i="5"/>
  <c r="M44" i="5" s="1"/>
  <c r="K47" i="5"/>
  <c r="O5" i="7" s="1"/>
  <c r="Q9" i="7"/>
  <c r="R43" i="5"/>
  <c r="R9" i="7"/>
  <c r="N45" i="9"/>
  <c r="I13" i="7" s="1"/>
  <c r="L6" i="5"/>
  <c r="N46" i="5"/>
  <c r="O45" i="5"/>
  <c r="L45" i="5" s="1"/>
  <c r="N45" i="5" s="1"/>
  <c r="P44" i="5"/>
  <c r="L44" i="5" s="1"/>
  <c r="N44" i="5" s="1"/>
  <c r="Q43" i="5"/>
  <c r="M43" i="5" s="1"/>
  <c r="P43" i="5"/>
  <c r="L43" i="5" s="1"/>
  <c r="N43" i="5" s="1"/>
  <c r="O31" i="5"/>
  <c r="Q31" i="5"/>
  <c r="O27" i="5"/>
  <c r="Q27" i="5"/>
  <c r="O26" i="5"/>
  <c r="L26" i="5" s="1"/>
  <c r="O23" i="5"/>
  <c r="P23" i="5"/>
  <c r="L23" i="5" s="1"/>
  <c r="Q5" i="5"/>
  <c r="M5" i="5" s="1"/>
  <c r="P9" i="5"/>
  <c r="L9" i="5" s="1"/>
  <c r="O11" i="5"/>
  <c r="L11" i="5" s="1"/>
  <c r="R26" i="5"/>
  <c r="O5" i="5"/>
  <c r="L5" i="5" s="1"/>
  <c r="N5" i="5" s="1"/>
  <c r="M6" i="5"/>
  <c r="N6" i="5" s="1"/>
  <c r="R5" i="5"/>
  <c r="O10" i="5"/>
  <c r="P11" i="5"/>
  <c r="Q23" i="5"/>
  <c r="Q26" i="5"/>
  <c r="M26" i="5" s="1"/>
  <c r="Q35" i="5"/>
  <c r="Q42" i="5"/>
  <c r="O42" i="5"/>
  <c r="R42" i="5"/>
  <c r="P42" i="5"/>
  <c r="Q40" i="5"/>
  <c r="O40" i="5"/>
  <c r="R40" i="5"/>
  <c r="P40" i="5"/>
  <c r="Q39" i="5"/>
  <c r="O39" i="5"/>
  <c r="R39" i="5"/>
  <c r="P39" i="5"/>
  <c r="Q38" i="5"/>
  <c r="P38" i="5"/>
  <c r="O38" i="5"/>
  <c r="R38" i="5"/>
  <c r="P36" i="5"/>
  <c r="Q36" i="5"/>
  <c r="O36" i="5"/>
  <c r="R36" i="5"/>
  <c r="P35" i="5"/>
  <c r="L35" i="5" s="1"/>
  <c r="R35" i="5"/>
  <c r="P34" i="5"/>
  <c r="Q34" i="5"/>
  <c r="O34" i="5"/>
  <c r="R34" i="5"/>
  <c r="P33" i="5"/>
  <c r="R33" i="5"/>
  <c r="M33" i="5" s="1"/>
  <c r="O33" i="5"/>
  <c r="Q32" i="5"/>
  <c r="O32" i="5"/>
  <c r="R32" i="5"/>
  <c r="P32" i="5"/>
  <c r="P31" i="5"/>
  <c r="R31" i="5"/>
  <c r="P30" i="5"/>
  <c r="Q30" i="5"/>
  <c r="O30" i="5"/>
  <c r="R30" i="5"/>
  <c r="P29" i="5"/>
  <c r="Q29" i="5"/>
  <c r="O29" i="5"/>
  <c r="R29" i="5"/>
  <c r="P28" i="5"/>
  <c r="L28" i="5" s="1"/>
  <c r="R28" i="5"/>
  <c r="M28" i="5" s="1"/>
  <c r="P27" i="5"/>
  <c r="R27" i="5"/>
  <c r="P25" i="5"/>
  <c r="R25" i="5"/>
  <c r="M25" i="5" s="1"/>
  <c r="O25" i="5"/>
  <c r="P24" i="5"/>
  <c r="R24" i="5"/>
  <c r="M24" i="5" s="1"/>
  <c r="O24" i="5"/>
  <c r="R23" i="5"/>
  <c r="M22" i="5"/>
  <c r="N22" i="5" s="1"/>
  <c r="P21" i="5"/>
  <c r="L21" i="5" s="1"/>
  <c r="R21" i="5"/>
  <c r="P20" i="5"/>
  <c r="L20" i="5" s="1"/>
  <c r="R20" i="5"/>
  <c r="M20" i="5" s="1"/>
  <c r="Q19" i="5"/>
  <c r="O19" i="5"/>
  <c r="R19" i="5"/>
  <c r="P19" i="5"/>
  <c r="P16" i="5"/>
  <c r="Q16" i="5"/>
  <c r="O16" i="5"/>
  <c r="P18" i="5"/>
  <c r="Q18" i="5"/>
  <c r="O18" i="5"/>
  <c r="M9" i="5"/>
  <c r="N9" i="5" s="1"/>
  <c r="O4" i="5"/>
  <c r="O8" i="5"/>
  <c r="L8" i="5" s="1"/>
  <c r="O14" i="5"/>
  <c r="L14" i="5" s="1"/>
  <c r="O3" i="5"/>
  <c r="P4" i="5"/>
  <c r="Q14" i="5"/>
  <c r="R17" i="5"/>
  <c r="O17" i="5"/>
  <c r="P17" i="5"/>
  <c r="Q17" i="5"/>
  <c r="R15" i="5"/>
  <c r="O15" i="5"/>
  <c r="P15" i="5"/>
  <c r="Q15" i="5"/>
  <c r="R13" i="5"/>
  <c r="O13" i="5"/>
  <c r="P13" i="5"/>
  <c r="Q13" i="5"/>
  <c r="P3" i="5"/>
  <c r="L3" i="5" s="1"/>
  <c r="R4" i="5"/>
  <c r="M4" i="5" s="1"/>
  <c r="Q8" i="5"/>
  <c r="P10" i="5"/>
  <c r="R11" i="5"/>
  <c r="M11" i="5" s="1"/>
  <c r="R14" i="5"/>
  <c r="R16" i="5"/>
  <c r="R18" i="5"/>
  <c r="Q3" i="5"/>
  <c r="M3" i="5" s="1"/>
  <c r="R8" i="5"/>
  <c r="Q10" i="5"/>
  <c r="M10" i="5" s="1"/>
  <c r="O18" i="1"/>
  <c r="P18" i="1"/>
  <c r="Q18" i="1"/>
  <c r="R18" i="1"/>
  <c r="L18" i="1" l="1"/>
  <c r="N11" i="5"/>
  <c r="N3" i="5"/>
  <c r="M31" i="5"/>
  <c r="M18" i="5"/>
  <c r="M21" i="5"/>
  <c r="L31" i="5"/>
  <c r="I50" i="7"/>
  <c r="L38" i="5"/>
  <c r="M18" i="1"/>
  <c r="L24" i="5"/>
  <c r="N24" i="5" s="1"/>
  <c r="L27" i="5"/>
  <c r="L29" i="5"/>
  <c r="L30" i="5"/>
  <c r="M35" i="5"/>
  <c r="N35" i="5" s="1"/>
  <c r="M27" i="5"/>
  <c r="L33" i="5"/>
  <c r="N33" i="5" s="1"/>
  <c r="L34" i="5"/>
  <c r="M23" i="5"/>
  <c r="N23" i="5" s="1"/>
  <c r="N26" i="5"/>
  <c r="N37" i="5"/>
  <c r="L10" i="5"/>
  <c r="M16" i="5"/>
  <c r="L16" i="5"/>
  <c r="L25" i="5"/>
  <c r="N25" i="5" s="1"/>
  <c r="L36" i="5"/>
  <c r="N36" i="5" s="1"/>
  <c r="L42" i="5"/>
  <c r="N42" i="5" s="1"/>
  <c r="M42" i="5"/>
  <c r="L41" i="5"/>
  <c r="N41" i="5" s="1"/>
  <c r="M41" i="5"/>
  <c r="L40" i="5"/>
  <c r="N40" i="5" s="1"/>
  <c r="M40" i="5"/>
  <c r="L39" i="5"/>
  <c r="M39" i="5"/>
  <c r="M38" i="5"/>
  <c r="N38" i="5" s="1"/>
  <c r="M36" i="5"/>
  <c r="M34" i="5"/>
  <c r="N34" i="5" s="1"/>
  <c r="L32" i="5"/>
  <c r="M32" i="5"/>
  <c r="N31" i="5"/>
  <c r="M30" i="5"/>
  <c r="M29" i="5"/>
  <c r="N29" i="5" s="1"/>
  <c r="N28" i="5"/>
  <c r="N27" i="5"/>
  <c r="N21" i="5"/>
  <c r="N20" i="5"/>
  <c r="L19" i="5"/>
  <c r="M19" i="5"/>
  <c r="M14" i="5"/>
  <c r="N14" i="5" s="1"/>
  <c r="L4" i="5"/>
  <c r="N4" i="5" s="1"/>
  <c r="L18" i="5"/>
  <c r="N10" i="5"/>
  <c r="M13" i="5"/>
  <c r="M15" i="5"/>
  <c r="L17" i="5"/>
  <c r="M8" i="5"/>
  <c r="N8" i="5" s="1"/>
  <c r="L13" i="5"/>
  <c r="N13" i="5" s="1"/>
  <c r="L15" i="5"/>
  <c r="M17" i="5"/>
  <c r="T43" i="1"/>
  <c r="S43" i="1" s="1"/>
  <c r="P43" i="1" s="1"/>
  <c r="T44" i="1"/>
  <c r="S44" i="1" s="1"/>
  <c r="P44" i="1" s="1"/>
  <c r="T45" i="1"/>
  <c r="S45" i="1" s="1"/>
  <c r="P45" i="1" s="1"/>
  <c r="T42" i="1"/>
  <c r="S42" i="1" s="1"/>
  <c r="T38" i="1"/>
  <c r="S38" i="1" s="1"/>
  <c r="T39" i="1"/>
  <c r="S39" i="1" s="1"/>
  <c r="T40" i="1"/>
  <c r="S40" i="1" s="1"/>
  <c r="O40" i="1" s="1"/>
  <c r="T20" i="1"/>
  <c r="S20" i="1" s="1"/>
  <c r="T21" i="1"/>
  <c r="S21" i="1" s="1"/>
  <c r="T22" i="1"/>
  <c r="S22" i="1" s="1"/>
  <c r="T23" i="1"/>
  <c r="S23" i="1" s="1"/>
  <c r="T24" i="1"/>
  <c r="S24" i="1" s="1"/>
  <c r="T25" i="1"/>
  <c r="S25" i="1" s="1"/>
  <c r="T26" i="1"/>
  <c r="S26" i="1" s="1"/>
  <c r="T27" i="1"/>
  <c r="S27" i="1" s="1"/>
  <c r="T28" i="1"/>
  <c r="S28" i="1" s="1"/>
  <c r="T29" i="1"/>
  <c r="S29" i="1" s="1"/>
  <c r="T30" i="1"/>
  <c r="S30" i="1" s="1"/>
  <c r="T31" i="1"/>
  <c r="S31" i="1" s="1"/>
  <c r="T32" i="1"/>
  <c r="S32" i="1" s="1"/>
  <c r="T33" i="1"/>
  <c r="S33" i="1" s="1"/>
  <c r="T34" i="1"/>
  <c r="S34" i="1" s="1"/>
  <c r="T35" i="1"/>
  <c r="S35" i="1" s="1"/>
  <c r="T36" i="1"/>
  <c r="S36" i="1" s="1"/>
  <c r="T17" i="1"/>
  <c r="S11" i="1"/>
  <c r="R11" i="1" s="1"/>
  <c r="S10" i="1"/>
  <c r="R10" i="1" s="1"/>
  <c r="S9" i="1"/>
  <c r="R9" i="1" s="1"/>
  <c r="S8" i="1"/>
  <c r="R8" i="1" s="1"/>
  <c r="S5" i="1"/>
  <c r="R5" i="1" s="1"/>
  <c r="R4" i="1"/>
  <c r="S3" i="1"/>
  <c r="R3" i="1" s="1"/>
  <c r="S17" i="1"/>
  <c r="P17" i="1" s="1"/>
  <c r="T14" i="1"/>
  <c r="S14" i="1" s="1"/>
  <c r="T15" i="1"/>
  <c r="S15" i="1" s="1"/>
  <c r="T16" i="1"/>
  <c r="S16" i="1" s="1"/>
  <c r="Q13" i="1"/>
  <c r="K41" i="1"/>
  <c r="N41" i="1" s="1"/>
  <c r="K42" i="1"/>
  <c r="K43" i="1"/>
  <c r="K44" i="1"/>
  <c r="K45" i="1"/>
  <c r="K46" i="1"/>
  <c r="N46" i="1" s="1"/>
  <c r="K40" i="1"/>
  <c r="K39" i="1"/>
  <c r="K38" i="1"/>
  <c r="K37" i="1"/>
  <c r="N37" i="1" s="1"/>
  <c r="L47" i="5" l="1"/>
  <c r="O6" i="7" s="1"/>
  <c r="N39" i="5"/>
  <c r="M47" i="5"/>
  <c r="O7" i="7" s="1"/>
  <c r="N18" i="5"/>
  <c r="N15" i="5"/>
  <c r="N30" i="5"/>
  <c r="N47" i="5"/>
  <c r="I14" i="7" s="1"/>
  <c r="I51" i="7" s="1"/>
  <c r="O4" i="1"/>
  <c r="O10" i="1"/>
  <c r="I15" i="7"/>
  <c r="N19" i="5"/>
  <c r="N16" i="5"/>
  <c r="N32" i="5"/>
  <c r="N17" i="5"/>
  <c r="R38" i="1"/>
  <c r="O38" i="1"/>
  <c r="Q34" i="1"/>
  <c r="P34" i="1"/>
  <c r="R34" i="1"/>
  <c r="Q30" i="1"/>
  <c r="P30" i="1"/>
  <c r="R30" i="1"/>
  <c r="Q26" i="1"/>
  <c r="P26" i="1"/>
  <c r="R26" i="1"/>
  <c r="Q22" i="1"/>
  <c r="P22" i="1"/>
  <c r="R22" i="1"/>
  <c r="R42" i="1"/>
  <c r="O42" i="1"/>
  <c r="P16" i="1"/>
  <c r="Q16" i="1"/>
  <c r="R16" i="1"/>
  <c r="O16" i="1"/>
  <c r="Q33" i="1"/>
  <c r="P33" i="1"/>
  <c r="R33" i="1"/>
  <c r="Q29" i="1"/>
  <c r="P29" i="1"/>
  <c r="R29" i="1"/>
  <c r="Q25" i="1"/>
  <c r="P25" i="1"/>
  <c r="R25" i="1"/>
  <c r="Q21" i="1"/>
  <c r="P21" i="1"/>
  <c r="R21" i="1"/>
  <c r="Q36" i="1"/>
  <c r="R36" i="1"/>
  <c r="P36" i="1"/>
  <c r="Q32" i="1"/>
  <c r="R32" i="1"/>
  <c r="P32" i="1"/>
  <c r="Q28" i="1"/>
  <c r="R28" i="1"/>
  <c r="P28" i="1"/>
  <c r="Q24" i="1"/>
  <c r="R24" i="1"/>
  <c r="P24" i="1"/>
  <c r="Q20" i="1"/>
  <c r="R20" i="1"/>
  <c r="P20" i="1"/>
  <c r="P15" i="1"/>
  <c r="Q15" i="1"/>
  <c r="R15" i="1"/>
  <c r="O15" i="1"/>
  <c r="P14" i="1"/>
  <c r="Q14" i="1"/>
  <c r="R14" i="1"/>
  <c r="O14" i="1"/>
  <c r="Q35" i="1"/>
  <c r="P35" i="1"/>
  <c r="R35" i="1"/>
  <c r="Q31" i="1"/>
  <c r="P31" i="1"/>
  <c r="R31" i="1"/>
  <c r="Q27" i="1"/>
  <c r="P27" i="1"/>
  <c r="R27" i="1"/>
  <c r="Q23" i="1"/>
  <c r="M23" i="1" s="1"/>
  <c r="P23" i="1"/>
  <c r="R23" i="1"/>
  <c r="O17" i="1"/>
  <c r="L17" i="1" s="1"/>
  <c r="O3" i="1"/>
  <c r="L3" i="1" s="1"/>
  <c r="O5" i="1"/>
  <c r="O11" i="1"/>
  <c r="O13" i="1"/>
  <c r="P13" i="1"/>
  <c r="R17" i="1"/>
  <c r="R13" i="1"/>
  <c r="M13" i="1" s="1"/>
  <c r="Q17" i="1"/>
  <c r="O45" i="1"/>
  <c r="L45" i="1" s="1"/>
  <c r="O44" i="1"/>
  <c r="L44" i="1" s="1"/>
  <c r="O43" i="1"/>
  <c r="L43" i="1" s="1"/>
  <c r="R45" i="1"/>
  <c r="R44" i="1"/>
  <c r="R43" i="1"/>
  <c r="Q45" i="1"/>
  <c r="Q44" i="1"/>
  <c r="Q43" i="1"/>
  <c r="P42" i="1"/>
  <c r="L42" i="1" s="1"/>
  <c r="Q42" i="1"/>
  <c r="M42" i="1" s="1"/>
  <c r="P39" i="1"/>
  <c r="Q39" i="1"/>
  <c r="R39" i="1"/>
  <c r="O39" i="1"/>
  <c r="R40" i="1"/>
  <c r="Q40" i="1"/>
  <c r="P40" i="1"/>
  <c r="L40" i="1" s="1"/>
  <c r="P38" i="1"/>
  <c r="Q38" i="1"/>
  <c r="O36" i="1"/>
  <c r="L36" i="1" s="1"/>
  <c r="O35" i="1"/>
  <c r="O34" i="1"/>
  <c r="L34" i="1" s="1"/>
  <c r="O33" i="1"/>
  <c r="O32" i="1"/>
  <c r="O31" i="1"/>
  <c r="L31" i="1" s="1"/>
  <c r="O30" i="1"/>
  <c r="L30" i="1" s="1"/>
  <c r="O29" i="1"/>
  <c r="O28" i="1"/>
  <c r="L28" i="1" s="1"/>
  <c r="O27" i="1"/>
  <c r="L27" i="1" s="1"/>
  <c r="O26" i="1"/>
  <c r="O25" i="1"/>
  <c r="L25" i="1" s="1"/>
  <c r="O24" i="1"/>
  <c r="L24" i="1" s="1"/>
  <c r="O23" i="1"/>
  <c r="O22" i="1"/>
  <c r="O21" i="1"/>
  <c r="L21" i="1" s="1"/>
  <c r="O20" i="1"/>
  <c r="L20" i="1" s="1"/>
  <c r="O8" i="1"/>
  <c r="P8" i="1"/>
  <c r="P9" i="1"/>
  <c r="P10" i="1"/>
  <c r="L10" i="1" s="1"/>
  <c r="P11" i="1"/>
  <c r="O9" i="1"/>
  <c r="Q8" i="1"/>
  <c r="M8" i="1" s="1"/>
  <c r="Q9" i="1"/>
  <c r="M9" i="1" s="1"/>
  <c r="Q10" i="1"/>
  <c r="M10" i="1" s="1"/>
  <c r="Q11" i="1"/>
  <c r="M11" i="1" s="1"/>
  <c r="P3" i="1"/>
  <c r="P4" i="1"/>
  <c r="P5" i="1"/>
  <c r="Q3" i="1"/>
  <c r="M3" i="1" s="1"/>
  <c r="Q4" i="1"/>
  <c r="M4" i="1" s="1"/>
  <c r="Q5" i="1"/>
  <c r="M5" i="1" s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N18" i="1" s="1"/>
  <c r="K17" i="1"/>
  <c r="K16" i="1"/>
  <c r="K15" i="1"/>
  <c r="K14" i="1"/>
  <c r="L23" i="1" l="1"/>
  <c r="L11" i="1"/>
  <c r="L4" i="1"/>
  <c r="L47" i="1" s="1"/>
  <c r="N6" i="7" s="1"/>
  <c r="S6" i="7" s="1"/>
  <c r="M17" i="1"/>
  <c r="O9" i="7"/>
  <c r="I52" i="7"/>
  <c r="L29" i="1"/>
  <c r="M38" i="1"/>
  <c r="M32" i="1"/>
  <c r="L16" i="1"/>
  <c r="L22" i="1"/>
  <c r="L35" i="1"/>
  <c r="N35" i="1" s="1"/>
  <c r="M16" i="1"/>
  <c r="M30" i="1"/>
  <c r="N30" i="1" s="1"/>
  <c r="L5" i="1"/>
  <c r="L38" i="1"/>
  <c r="L8" i="1"/>
  <c r="L32" i="1"/>
  <c r="N32" i="1" s="1"/>
  <c r="M39" i="1"/>
  <c r="M14" i="1"/>
  <c r="M47" i="1" s="1"/>
  <c r="N7" i="7" s="1"/>
  <c r="S7" i="7" s="1"/>
  <c r="L33" i="1"/>
  <c r="N17" i="1"/>
  <c r="M35" i="1"/>
  <c r="M29" i="1"/>
  <c r="L26" i="1"/>
  <c r="L15" i="1"/>
  <c r="M34" i="1"/>
  <c r="N34" i="1" s="1"/>
  <c r="N38" i="1"/>
  <c r="M45" i="1"/>
  <c r="N45" i="1" s="1"/>
  <c r="M31" i="1"/>
  <c r="N31" i="1" s="1"/>
  <c r="L14" i="1"/>
  <c r="M15" i="1"/>
  <c r="M20" i="1"/>
  <c r="M36" i="1"/>
  <c r="N36" i="1" s="1"/>
  <c r="M33" i="1"/>
  <c r="M26" i="1"/>
  <c r="N26" i="1" s="1"/>
  <c r="N23" i="1"/>
  <c r="N42" i="1"/>
  <c r="M27" i="1"/>
  <c r="N27" i="1" s="1"/>
  <c r="M22" i="1"/>
  <c r="N22" i="1" s="1"/>
  <c r="N20" i="1"/>
  <c r="M28" i="1"/>
  <c r="N28" i="1" s="1"/>
  <c r="M25" i="1"/>
  <c r="N25" i="1" s="1"/>
  <c r="N29" i="1"/>
  <c r="L13" i="1"/>
  <c r="M24" i="1"/>
  <c r="N24" i="1" s="1"/>
  <c r="M21" i="1"/>
  <c r="N21" i="1" s="1"/>
  <c r="M44" i="1"/>
  <c r="N44" i="1" s="1"/>
  <c r="M43" i="1"/>
  <c r="N43" i="1" s="1"/>
  <c r="M40" i="1"/>
  <c r="N40" i="1" s="1"/>
  <c r="L39" i="1"/>
  <c r="N19" i="1"/>
  <c r="L9" i="1"/>
  <c r="K4" i="1"/>
  <c r="N4" i="1" s="1"/>
  <c r="K5" i="1"/>
  <c r="N5" i="1" s="1"/>
  <c r="K6" i="1"/>
  <c r="N6" i="1" s="1"/>
  <c r="K7" i="1"/>
  <c r="N7" i="1" s="1"/>
  <c r="K8" i="1"/>
  <c r="N8" i="1" s="1"/>
  <c r="K9" i="1"/>
  <c r="K10" i="1"/>
  <c r="N10" i="1" s="1"/>
  <c r="K11" i="1"/>
  <c r="N11" i="1" s="1"/>
  <c r="K12" i="1"/>
  <c r="N12" i="1" s="1"/>
  <c r="K13" i="1"/>
  <c r="K3" i="1"/>
  <c r="N16" i="1" l="1"/>
  <c r="K47" i="1"/>
  <c r="N5" i="7" s="1"/>
  <c r="N3" i="1"/>
  <c r="N14" i="1"/>
  <c r="N13" i="1"/>
  <c r="N47" i="1" s="1"/>
  <c r="I12" i="7" s="1"/>
  <c r="N33" i="1"/>
  <c r="N15" i="1"/>
  <c r="N39" i="1"/>
  <c r="N9" i="1"/>
  <c r="S5" i="7" l="1"/>
  <c r="S9" i="7" s="1"/>
  <c r="N9" i="7"/>
  <c r="I49" i="7"/>
</calcChain>
</file>

<file path=xl/sharedStrings.xml><?xml version="1.0" encoding="utf-8"?>
<sst xmlns="http://schemas.openxmlformats.org/spreadsheetml/2006/main" count="1863" uniqueCount="180">
  <si>
    <t>経過年・月数</t>
    <rPh sb="0" eb="2">
      <t>ケイカ</t>
    </rPh>
    <rPh sb="2" eb="3">
      <t>ネン</t>
    </rPh>
    <rPh sb="4" eb="6">
      <t>ツキスウ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</si>
  <si>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</si>
  <si>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</si>
  <si>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月数</t>
    <rPh sb="0" eb="2">
      <t>ツキスウ</t>
    </rPh>
    <phoneticPr fontId="1"/>
  </si>
  <si>
    <t>年齢</t>
    <rPh sb="0" eb="2">
      <t>ネンレイ</t>
    </rPh>
    <phoneticPr fontId="1"/>
  </si>
  <si>
    <t>級</t>
    <rPh sb="0" eb="1">
      <t>キュウ</t>
    </rPh>
    <phoneticPr fontId="1"/>
  </si>
  <si>
    <t>号俸</t>
    <rPh sb="0" eb="2">
      <t>ゴウホウ</t>
    </rPh>
    <phoneticPr fontId="1"/>
  </si>
  <si>
    <t>職名</t>
    <rPh sb="0" eb="2">
      <t>ショクメイ</t>
    </rPh>
    <phoneticPr fontId="1"/>
  </si>
  <si>
    <t>給与月額</t>
    <rPh sb="0" eb="2">
      <t>キュウヨ</t>
    </rPh>
    <rPh sb="2" eb="4">
      <t>ゲツガク</t>
    </rPh>
    <phoneticPr fontId="1"/>
  </si>
  <si>
    <t>発令</t>
    <rPh sb="0" eb="2">
      <t>ハツレイ</t>
    </rPh>
    <phoneticPr fontId="1"/>
  </si>
  <si>
    <t>期間小計</t>
    <rPh sb="0" eb="2">
      <t>キカン</t>
    </rPh>
    <rPh sb="2" eb="4">
      <t>ショウケイ</t>
    </rPh>
    <phoneticPr fontId="1"/>
  </si>
  <si>
    <t>6月手当</t>
    <rPh sb="1" eb="2">
      <t>ガツ</t>
    </rPh>
    <rPh sb="2" eb="4">
      <t>テアテ</t>
    </rPh>
    <phoneticPr fontId="1"/>
  </si>
  <si>
    <t>12月手当</t>
    <rPh sb="2" eb="3">
      <t>ガツ</t>
    </rPh>
    <rPh sb="3" eb="5">
      <t>テアテ</t>
    </rPh>
    <phoneticPr fontId="1"/>
  </si>
  <si>
    <t>期間合計</t>
    <rPh sb="0" eb="2">
      <t>キカン</t>
    </rPh>
    <rPh sb="2" eb="4">
      <t>ゴウケイ</t>
    </rPh>
    <phoneticPr fontId="1"/>
  </si>
  <si>
    <t>6月期末手当</t>
    <rPh sb="1" eb="2">
      <t>ガツ</t>
    </rPh>
    <rPh sb="2" eb="4">
      <t>キマツ</t>
    </rPh>
    <rPh sb="4" eb="6">
      <t>テアテ</t>
    </rPh>
    <phoneticPr fontId="1"/>
  </si>
  <si>
    <t>12月勤勉手当</t>
    <rPh sb="2" eb="3">
      <t>ガツ</t>
    </rPh>
    <rPh sb="3" eb="5">
      <t>キンベン</t>
    </rPh>
    <rPh sb="5" eb="7">
      <t>テアテ</t>
    </rPh>
    <phoneticPr fontId="1"/>
  </si>
  <si>
    <t>算出基礎額</t>
    <rPh sb="0" eb="2">
      <t>サンシュツ</t>
    </rPh>
    <rPh sb="2" eb="4">
      <t>キソ</t>
    </rPh>
    <rPh sb="4" eb="5">
      <t>ガク</t>
    </rPh>
    <phoneticPr fontId="1"/>
  </si>
  <si>
    <t>加算額</t>
    <rPh sb="0" eb="3">
      <t>カサンガク</t>
    </rPh>
    <phoneticPr fontId="1"/>
  </si>
  <si>
    <t>事務職員</t>
    <rPh sb="0" eb="2">
      <t>ジム</t>
    </rPh>
    <rPh sb="2" eb="4">
      <t>ショクイン</t>
    </rPh>
    <phoneticPr fontId="1"/>
  </si>
  <si>
    <t>昇格・事務主幹</t>
    <rPh sb="0" eb="2">
      <t>ショウカク</t>
    </rPh>
    <rPh sb="3" eb="5">
      <t>ジム</t>
    </rPh>
    <rPh sb="5" eb="7">
      <t>シュカン</t>
    </rPh>
    <phoneticPr fontId="1"/>
  </si>
  <si>
    <t>6月勤勉手当</t>
    <rPh sb="1" eb="2">
      <t>ガツ</t>
    </rPh>
    <rPh sb="2" eb="4">
      <t>キンベン</t>
    </rPh>
    <rPh sb="4" eb="6">
      <t>テアテ</t>
    </rPh>
    <phoneticPr fontId="1"/>
  </si>
  <si>
    <t>12月期末手当</t>
    <rPh sb="2" eb="3">
      <t>ガツ</t>
    </rPh>
    <rPh sb="3" eb="5">
      <t>キマツ</t>
    </rPh>
    <rPh sb="5" eb="7">
      <t>テアテ</t>
    </rPh>
    <phoneticPr fontId="1"/>
  </si>
  <si>
    <t>昇格</t>
    <rPh sb="0" eb="2">
      <t>ショウカク</t>
    </rPh>
    <phoneticPr fontId="1"/>
  </si>
  <si>
    <t>昇格</t>
    <rPh sb="0" eb="2">
      <t>ショウカク</t>
    </rPh>
    <phoneticPr fontId="1"/>
  </si>
  <si>
    <t>2019年の6級昇格基準改善後の生涯賃金</t>
  </si>
  <si>
    <t>2017年「専門事務主任」等導入前の生涯賃金</t>
  </si>
  <si>
    <t>事務主任</t>
    <rPh sb="0" eb="2">
      <t>ジム</t>
    </rPh>
    <rPh sb="2" eb="4">
      <t>シュニン</t>
    </rPh>
    <phoneticPr fontId="1"/>
  </si>
  <si>
    <t>事務主幹</t>
    <rPh sb="0" eb="2">
      <t>ジム</t>
    </rPh>
    <rPh sb="2" eb="4">
      <t>シュカン</t>
    </rPh>
    <phoneticPr fontId="1"/>
  </si>
  <si>
    <t>専門事務主任</t>
    <rPh sb="0" eb="2">
      <t>センモン</t>
    </rPh>
    <rPh sb="2" eb="4">
      <t>ジム</t>
    </rPh>
    <rPh sb="4" eb="6">
      <t>シュニン</t>
    </rPh>
    <phoneticPr fontId="1"/>
  </si>
  <si>
    <t>2017年「専門事務主任」等導入後の生涯賃金（４級どまり）</t>
    <rPh sb="24" eb="25">
      <t>キュウ</t>
    </rPh>
    <phoneticPr fontId="1"/>
  </si>
  <si>
    <t>新制度</t>
    <rPh sb="0" eb="3">
      <t>シンセイド</t>
    </rPh>
    <phoneticPr fontId="1"/>
  </si>
  <si>
    <t>基本額（退職日給料月額×退職理由別・勤続年数別支給割合）＋調整額</t>
    <rPh sb="0" eb="2">
      <t>キホン</t>
    </rPh>
    <rPh sb="2" eb="3">
      <t>ガク</t>
    </rPh>
    <rPh sb="4" eb="6">
      <t>タイショク</t>
    </rPh>
    <rPh sb="6" eb="7">
      <t>ビ</t>
    </rPh>
    <rPh sb="7" eb="9">
      <t>キュウリョウ</t>
    </rPh>
    <rPh sb="9" eb="11">
      <t>ゲツガク</t>
    </rPh>
    <rPh sb="12" eb="14">
      <t>タイショク</t>
    </rPh>
    <rPh sb="14" eb="16">
      <t>リユウ</t>
    </rPh>
    <rPh sb="16" eb="17">
      <t>ベツ</t>
    </rPh>
    <rPh sb="18" eb="20">
      <t>キンゾク</t>
    </rPh>
    <rPh sb="20" eb="22">
      <t>ネンスウ</t>
    </rPh>
    <rPh sb="22" eb="23">
      <t>ベツ</t>
    </rPh>
    <rPh sb="23" eb="25">
      <t>シキュウ</t>
    </rPh>
    <rPh sb="25" eb="27">
      <t>ワリアイ</t>
    </rPh>
    <rPh sb="29" eb="31">
      <t>チョウセイ</t>
    </rPh>
    <rPh sb="31" eb="32">
      <t>ガク</t>
    </rPh>
    <phoneticPr fontId="1"/>
  </si>
  <si>
    <t>②2017年「専門事務主任」等導入後の生涯賃金（4級どまり）</t>
    <rPh sb="5" eb="6">
      <t>ネン</t>
    </rPh>
    <rPh sb="7" eb="9">
      <t>センモン</t>
    </rPh>
    <rPh sb="9" eb="11">
      <t>ジム</t>
    </rPh>
    <rPh sb="11" eb="13">
      <t>シュニン</t>
    </rPh>
    <rPh sb="14" eb="15">
      <t>トウ</t>
    </rPh>
    <rPh sb="15" eb="17">
      <t>ドウニュウ</t>
    </rPh>
    <rPh sb="17" eb="18">
      <t>ゴ</t>
    </rPh>
    <rPh sb="18" eb="19">
      <t>ジゼン</t>
    </rPh>
    <rPh sb="19" eb="21">
      <t>ショウガイ</t>
    </rPh>
    <rPh sb="21" eb="23">
      <t>チンギン</t>
    </rPh>
    <rPh sb="25" eb="26">
      <t>キュウ</t>
    </rPh>
    <phoneticPr fontId="1"/>
  </si>
  <si>
    <t>③2017年「専門事務主任」等導入後の生涯賃金（6級昇格）</t>
    <rPh sb="5" eb="6">
      <t>ネン</t>
    </rPh>
    <rPh sb="7" eb="9">
      <t>センモン</t>
    </rPh>
    <rPh sb="9" eb="11">
      <t>ジム</t>
    </rPh>
    <rPh sb="11" eb="13">
      <t>シュニン</t>
    </rPh>
    <rPh sb="14" eb="15">
      <t>トウ</t>
    </rPh>
    <rPh sb="15" eb="17">
      <t>ドウニュウ</t>
    </rPh>
    <rPh sb="17" eb="18">
      <t>ゴ</t>
    </rPh>
    <rPh sb="18" eb="19">
      <t>ジゼン</t>
    </rPh>
    <rPh sb="19" eb="21">
      <t>ショウガイ</t>
    </rPh>
    <rPh sb="21" eb="23">
      <t>チンギン</t>
    </rPh>
    <rPh sb="25" eb="26">
      <t>キュウ</t>
    </rPh>
    <rPh sb="26" eb="28">
      <t>ショウカク</t>
    </rPh>
    <phoneticPr fontId="1"/>
  </si>
  <si>
    <t>②2017年「専門事務主任」等導入後（4級どまり）</t>
    <rPh sb="5" eb="6">
      <t>ネン</t>
    </rPh>
    <rPh sb="7" eb="9">
      <t>センモン</t>
    </rPh>
    <rPh sb="9" eb="11">
      <t>ジム</t>
    </rPh>
    <rPh sb="11" eb="13">
      <t>シュニン</t>
    </rPh>
    <rPh sb="14" eb="15">
      <t>トウ</t>
    </rPh>
    <rPh sb="15" eb="17">
      <t>ドウニュウ</t>
    </rPh>
    <rPh sb="17" eb="18">
      <t>ゴ</t>
    </rPh>
    <rPh sb="20" eb="21">
      <t>キュウ</t>
    </rPh>
    <phoneticPr fontId="1"/>
  </si>
  <si>
    <t>③2017年「専門事務主任」等導入後（6級昇格）</t>
    <rPh sb="5" eb="6">
      <t>ネン</t>
    </rPh>
    <rPh sb="7" eb="9">
      <t>センモン</t>
    </rPh>
    <rPh sb="9" eb="11">
      <t>ジム</t>
    </rPh>
    <rPh sb="11" eb="13">
      <t>シュニン</t>
    </rPh>
    <rPh sb="14" eb="15">
      <t>トウ</t>
    </rPh>
    <rPh sb="15" eb="17">
      <t>ドウニュウ</t>
    </rPh>
    <rPh sb="17" eb="18">
      <t>ゴ</t>
    </rPh>
    <rPh sb="20" eb="21">
      <t>キュウ</t>
    </rPh>
    <rPh sb="21" eb="23">
      <t>ショウカク</t>
    </rPh>
    <phoneticPr fontId="1"/>
  </si>
  <si>
    <t>×</t>
    <phoneticPr fontId="1"/>
  </si>
  <si>
    <t>＋</t>
    <phoneticPr fontId="1"/>
  </si>
  <si>
    <t>＝</t>
    <phoneticPr fontId="1"/>
  </si>
  <si>
    <t>2017年「専門事務主任」等導入後の生涯賃金</t>
    <phoneticPr fontId="1"/>
  </si>
  <si>
    <t>④2017年「専門事務主任」等導入後の生涯賃金（6級昇格）改善後</t>
    <rPh sb="29" eb="31">
      <t>カイゼン</t>
    </rPh>
    <rPh sb="31" eb="32">
      <t>ゴ</t>
    </rPh>
    <phoneticPr fontId="1"/>
  </si>
  <si>
    <t>➀従前の制度（6級昇格）</t>
    <rPh sb="1" eb="3">
      <t>ジュウゼン</t>
    </rPh>
    <rPh sb="4" eb="6">
      <t>セイド</t>
    </rPh>
    <rPh sb="8" eb="9">
      <t>キュウ</t>
    </rPh>
    <rPh sb="9" eb="11">
      <t>ショウカク</t>
    </rPh>
    <phoneticPr fontId="1"/>
  </si>
  <si>
    <t>➀従前の制度による生涯賃金(6級昇格）</t>
    <rPh sb="1" eb="3">
      <t>ジュウゼン</t>
    </rPh>
    <rPh sb="4" eb="6">
      <t>セイド</t>
    </rPh>
    <rPh sb="9" eb="11">
      <t>ショウガイ</t>
    </rPh>
    <rPh sb="11" eb="13">
      <t>チンギン</t>
    </rPh>
    <rPh sb="15" eb="16">
      <t>キュウ</t>
    </rPh>
    <rPh sb="16" eb="18">
      <t>ショウカク</t>
    </rPh>
    <phoneticPr fontId="1"/>
  </si>
  <si>
    <t>④2017年「専門事務主任」等導入後（6級昇格）改善後</t>
    <rPh sb="24" eb="26">
      <t>カイゼン</t>
    </rPh>
    <rPh sb="26" eb="27">
      <t>ゴ</t>
    </rPh>
    <phoneticPr fontId="1"/>
  </si>
  <si>
    <t>旧制度</t>
    <rPh sb="0" eb="3">
      <t>キュウセイド</t>
    </rPh>
    <phoneticPr fontId="1"/>
  </si>
  <si>
    <t>新・6級改善</t>
    <rPh sb="0" eb="1">
      <t>シン</t>
    </rPh>
    <rPh sb="3" eb="4">
      <t>キュウ</t>
    </rPh>
    <rPh sb="4" eb="6">
      <t>カイゼン</t>
    </rPh>
    <phoneticPr fontId="1"/>
  </si>
  <si>
    <t>新・4級どまり</t>
    <rPh sb="0" eb="1">
      <t>シン</t>
    </rPh>
    <rPh sb="3" eb="4">
      <t>キュウ</t>
    </rPh>
    <phoneticPr fontId="1"/>
  </si>
  <si>
    <t>➀</t>
    <phoneticPr fontId="1"/>
  </si>
  <si>
    <t>②</t>
    <phoneticPr fontId="1"/>
  </si>
  <si>
    <t>③</t>
    <phoneticPr fontId="1"/>
  </si>
  <si>
    <t>④</t>
    <phoneticPr fontId="1"/>
  </si>
  <si>
    <t>従前の制度（6級到達）</t>
    <rPh sb="0" eb="2">
      <t>ジュウゼン</t>
    </rPh>
    <rPh sb="3" eb="5">
      <t>セイド</t>
    </rPh>
    <rPh sb="7" eb="8">
      <t>キュウ</t>
    </rPh>
    <rPh sb="8" eb="10">
      <t>トウタツ</t>
    </rPh>
    <phoneticPr fontId="1"/>
  </si>
  <si>
    <t>「専門事務主任」等導入後（4級どまり）</t>
    <rPh sb="1" eb="3">
      <t>センモン</t>
    </rPh>
    <rPh sb="3" eb="5">
      <t>ジム</t>
    </rPh>
    <rPh sb="5" eb="7">
      <t>シュニン</t>
    </rPh>
    <rPh sb="8" eb="9">
      <t>トウ</t>
    </rPh>
    <rPh sb="9" eb="11">
      <t>ドウニュウ</t>
    </rPh>
    <rPh sb="11" eb="12">
      <t>ゴ</t>
    </rPh>
    <rPh sb="14" eb="15">
      <t>キュウ</t>
    </rPh>
    <phoneticPr fontId="1"/>
  </si>
  <si>
    <t>「専門事務主任」等導入後（6級昇格）</t>
    <rPh sb="1" eb="3">
      <t>センモン</t>
    </rPh>
    <rPh sb="3" eb="5">
      <t>ジム</t>
    </rPh>
    <rPh sb="5" eb="7">
      <t>シュニン</t>
    </rPh>
    <rPh sb="8" eb="9">
      <t>トウ</t>
    </rPh>
    <rPh sb="9" eb="11">
      <t>ドウニュウ</t>
    </rPh>
    <rPh sb="11" eb="12">
      <t>ゴ</t>
    </rPh>
    <rPh sb="14" eb="15">
      <t>キュウ</t>
    </rPh>
    <rPh sb="15" eb="17">
      <t>ショウカク</t>
    </rPh>
    <phoneticPr fontId="1"/>
  </si>
  <si>
    <t>「専門事務主任」等導入（6級昇格）改善後</t>
    <rPh sb="17" eb="19">
      <t>カイゼン</t>
    </rPh>
    <rPh sb="19" eb="20">
      <t>ゴ</t>
    </rPh>
    <phoneticPr fontId="1"/>
  </si>
  <si>
    <t>試算の条件</t>
    <rPh sb="0" eb="2">
      <t>シサン</t>
    </rPh>
    <rPh sb="3" eb="5">
      <t>ジョウケン</t>
    </rPh>
    <phoneticPr fontId="1"/>
  </si>
  <si>
    <t>諸手当は含まない</t>
    <rPh sb="0" eb="3">
      <t>ショテアテ</t>
    </rPh>
    <rPh sb="4" eb="5">
      <t>フク</t>
    </rPh>
    <phoneticPr fontId="1"/>
  </si>
  <si>
    <t>大卒22歳採用、勤続38年定年退職。55歳昇給停止とし特別昇給・査定昇給は考慮しない</t>
    <rPh sb="0" eb="2">
      <t>ダイソツ</t>
    </rPh>
    <rPh sb="4" eb="5">
      <t>サイ</t>
    </rPh>
    <rPh sb="5" eb="7">
      <t>サイヨウ</t>
    </rPh>
    <rPh sb="8" eb="10">
      <t>キンゾク</t>
    </rPh>
    <rPh sb="12" eb="13">
      <t>ネン</t>
    </rPh>
    <rPh sb="13" eb="15">
      <t>テイネン</t>
    </rPh>
    <rPh sb="15" eb="17">
      <t>タイショク</t>
    </rPh>
    <rPh sb="20" eb="21">
      <t>サイ</t>
    </rPh>
    <rPh sb="21" eb="23">
      <t>ショウキュウ</t>
    </rPh>
    <rPh sb="23" eb="25">
      <t>テイシ</t>
    </rPh>
    <rPh sb="27" eb="29">
      <t>トクベツ</t>
    </rPh>
    <rPh sb="29" eb="31">
      <t>ショウキュウ</t>
    </rPh>
    <rPh sb="32" eb="34">
      <t>サテイ</t>
    </rPh>
    <rPh sb="34" eb="36">
      <t>ショウキュウ</t>
    </rPh>
    <rPh sb="37" eb="39">
      <t>コウリョ</t>
    </rPh>
    <phoneticPr fontId="1"/>
  </si>
  <si>
    <t>6月手当は2020年6月、12月手当は2019年12月手当をベースにして算出（期末1.3、勤勉0.935）</t>
    <rPh sb="1" eb="2">
      <t>ガツ</t>
    </rPh>
    <rPh sb="2" eb="4">
      <t>テアテ</t>
    </rPh>
    <rPh sb="9" eb="10">
      <t>ネン</t>
    </rPh>
    <rPh sb="11" eb="12">
      <t>ガツ</t>
    </rPh>
    <rPh sb="15" eb="16">
      <t>ガツ</t>
    </rPh>
    <rPh sb="16" eb="18">
      <t>テアテ</t>
    </rPh>
    <rPh sb="23" eb="24">
      <t>ネン</t>
    </rPh>
    <rPh sb="26" eb="27">
      <t>ガツ</t>
    </rPh>
    <rPh sb="27" eb="29">
      <t>テアテ</t>
    </rPh>
    <rPh sb="36" eb="38">
      <t>サンシュツ</t>
    </rPh>
    <rPh sb="39" eb="41">
      <t>キマツ</t>
    </rPh>
    <rPh sb="45" eb="47">
      <t>キンベン</t>
    </rPh>
    <phoneticPr fontId="1"/>
  </si>
  <si>
    <t>退職手当は「新制度」とし、支給割合は47.709として算出</t>
    <rPh sb="0" eb="2">
      <t>タイショク</t>
    </rPh>
    <rPh sb="2" eb="4">
      <t>テアテ</t>
    </rPh>
    <rPh sb="6" eb="9">
      <t>シンセイド</t>
    </rPh>
    <rPh sb="13" eb="15">
      <t>シキュウ</t>
    </rPh>
    <rPh sb="15" eb="17">
      <t>ワリアイ</t>
    </rPh>
    <rPh sb="27" eb="29">
      <t>サンシュツ</t>
    </rPh>
    <phoneticPr fontId="1"/>
  </si>
  <si>
    <t>月例給総計</t>
    <rPh sb="0" eb="2">
      <t>ゲツレイ</t>
    </rPh>
    <rPh sb="2" eb="3">
      <t>キュウ</t>
    </rPh>
    <rPh sb="3" eb="5">
      <t>ソウケイ</t>
    </rPh>
    <phoneticPr fontId="1"/>
  </si>
  <si>
    <t>6月手当総額</t>
    <rPh sb="1" eb="2">
      <t>ガツ</t>
    </rPh>
    <rPh sb="2" eb="4">
      <t>テアテ</t>
    </rPh>
    <rPh sb="4" eb="6">
      <t>ソウガク</t>
    </rPh>
    <phoneticPr fontId="1"/>
  </si>
  <si>
    <t>12月手当総額</t>
    <rPh sb="2" eb="3">
      <t>ガツ</t>
    </rPh>
    <rPh sb="3" eb="5">
      <t>テアテ</t>
    </rPh>
    <rPh sb="5" eb="7">
      <t>ソウガク</t>
    </rPh>
    <phoneticPr fontId="1"/>
  </si>
  <si>
    <t>退職手当</t>
    <rPh sb="0" eb="2">
      <t>タイショク</t>
    </rPh>
    <rPh sb="2" eb="4">
      <t>テアテ</t>
    </rPh>
    <phoneticPr fontId="1"/>
  </si>
  <si>
    <t>生涯賃金</t>
    <rPh sb="0" eb="2">
      <t>ショウガイ</t>
    </rPh>
    <rPh sb="2" eb="4">
      <t>チンギン</t>
    </rPh>
    <phoneticPr fontId="1"/>
  </si>
  <si>
    <t>4級どまり</t>
    <rPh sb="1" eb="2">
      <t>キュウ</t>
    </rPh>
    <phoneticPr fontId="1"/>
  </si>
  <si>
    <t>旧制度（6級）</t>
    <rPh sb="0" eb="3">
      <t>キュウセイド</t>
    </rPh>
    <rPh sb="5" eb="6">
      <t>キュウ</t>
    </rPh>
    <phoneticPr fontId="1"/>
  </si>
  <si>
    <t>新制度（6級）</t>
    <rPh sb="0" eb="3">
      <t>シンセイド</t>
    </rPh>
    <rPh sb="5" eb="6">
      <t>キュウ</t>
    </rPh>
    <phoneticPr fontId="1"/>
  </si>
  <si>
    <t>新制度（6級）　　改善後</t>
    <rPh sb="0" eb="3">
      <t>シンセイド</t>
    </rPh>
    <rPh sb="5" eb="6">
      <t>キュウ</t>
    </rPh>
    <rPh sb="9" eb="11">
      <t>カイゼン</t>
    </rPh>
    <rPh sb="11" eb="12">
      <t>ゴ</t>
    </rPh>
    <phoneticPr fontId="1"/>
  </si>
  <si>
    <t>4級どまりの対「新制度改善後」比較</t>
    <rPh sb="1" eb="2">
      <t>キュウ</t>
    </rPh>
    <rPh sb="6" eb="7">
      <t>タイ</t>
    </rPh>
    <rPh sb="8" eb="9">
      <t>シン</t>
    </rPh>
    <rPh sb="9" eb="11">
      <t>セイド</t>
    </rPh>
    <rPh sb="11" eb="13">
      <t>カイゼン</t>
    </rPh>
    <rPh sb="13" eb="14">
      <t>ゴ</t>
    </rPh>
    <rPh sb="15" eb="17">
      <t>ヒカク</t>
    </rPh>
    <phoneticPr fontId="1"/>
  </si>
  <si>
    <t>「新制度改善後」対旧制度比較</t>
    <rPh sb="1" eb="4">
      <t>シンセイド</t>
    </rPh>
    <rPh sb="4" eb="6">
      <t>カイゼン</t>
    </rPh>
    <rPh sb="6" eb="7">
      <t>ゴ</t>
    </rPh>
    <rPh sb="8" eb="9">
      <t>タイ</t>
    </rPh>
    <rPh sb="9" eb="12">
      <t>キュウセイド</t>
    </rPh>
    <rPh sb="12" eb="14">
      <t>ヒカク</t>
    </rPh>
    <phoneticPr fontId="1"/>
  </si>
  <si>
    <t>4例の賃金比較一覧</t>
    <rPh sb="1" eb="2">
      <t>レイ</t>
    </rPh>
    <rPh sb="3" eb="5">
      <t>チンギン</t>
    </rPh>
    <rPh sb="5" eb="7">
      <t>ヒカク</t>
    </rPh>
    <rPh sb="7" eb="9">
      <t>イチラン</t>
    </rPh>
    <phoneticPr fontId="1"/>
  </si>
  <si>
    <t>事務職員生涯賃金試算（2020年）について</t>
    <rPh sb="0" eb="2">
      <t>ジム</t>
    </rPh>
    <rPh sb="2" eb="4">
      <t>ショクイン</t>
    </rPh>
    <rPh sb="4" eb="6">
      <t>ショウガイ</t>
    </rPh>
    <rPh sb="6" eb="8">
      <t>チンギン</t>
    </rPh>
    <rPh sb="8" eb="10">
      <t>シサン</t>
    </rPh>
    <rPh sb="15" eb="16">
      <t>ネン</t>
    </rPh>
    <phoneticPr fontId="1"/>
  </si>
  <si>
    <t>生涯賃金の算出</t>
    <rPh sb="0" eb="2">
      <t>ショウガイ</t>
    </rPh>
    <rPh sb="2" eb="4">
      <t>チンギン</t>
    </rPh>
    <rPh sb="5" eb="7">
      <t>サンシュツ</t>
    </rPh>
    <phoneticPr fontId="1"/>
  </si>
  <si>
    <t>退職手当の算出</t>
    <rPh sb="0" eb="2">
      <t>タイショク</t>
    </rPh>
    <rPh sb="2" eb="4">
      <t>テアテ</t>
    </rPh>
    <rPh sb="5" eb="7">
      <t>サンシュツ</t>
    </rPh>
    <phoneticPr fontId="1"/>
  </si>
  <si>
    <t>退職手当を含んだ生涯賃金の算出</t>
    <rPh sb="0" eb="2">
      <t>タイショク</t>
    </rPh>
    <rPh sb="2" eb="4">
      <t>テアテ</t>
    </rPh>
    <rPh sb="5" eb="6">
      <t>フク</t>
    </rPh>
    <rPh sb="8" eb="10">
      <t>ショウガイ</t>
    </rPh>
    <rPh sb="10" eb="12">
      <t>チンギン</t>
    </rPh>
    <rPh sb="13" eb="15">
      <t>サンシュツ</t>
    </rPh>
    <phoneticPr fontId="1"/>
  </si>
  <si>
    <t>給料月額</t>
    <rPh sb="0" eb="4">
      <t>キュウリョウゲツガク</t>
    </rPh>
    <phoneticPr fontId="1"/>
  </si>
  <si>
    <t>教職調整額</t>
    <rPh sb="0" eb="5">
      <t>キョウショクチョウセイガク</t>
    </rPh>
    <phoneticPr fontId="1"/>
  </si>
  <si>
    <t>小中学校教員の生涯賃金予測</t>
    <rPh sb="0" eb="4">
      <t>ショウチュウガッコウ</t>
    </rPh>
    <rPh sb="4" eb="6">
      <t>キョウイン</t>
    </rPh>
    <rPh sb="7" eb="9">
      <t>ショウガイ</t>
    </rPh>
    <rPh sb="9" eb="11">
      <t>チンギン</t>
    </rPh>
    <rPh sb="11" eb="13">
      <t>ヨソク</t>
    </rPh>
    <phoneticPr fontId="1"/>
  </si>
  <si>
    <t>（４号俸昇給）</t>
    <rPh sb="2" eb="4">
      <t>ゴウホウ</t>
    </rPh>
    <rPh sb="4" eb="6">
      <t>ショウキュウ</t>
    </rPh>
    <phoneticPr fontId="1"/>
  </si>
  <si>
    <t>経過年月</t>
    <rPh sb="0" eb="2">
      <t>ケイカ</t>
    </rPh>
    <rPh sb="2" eb="3">
      <t>ネン</t>
    </rPh>
    <rPh sb="3" eb="4">
      <t>ガツ</t>
    </rPh>
    <phoneticPr fontId="1"/>
  </si>
  <si>
    <t>号俸</t>
  </si>
  <si>
    <t>合計</t>
    <rPh sb="0" eb="2">
      <t>ゴウケイ</t>
    </rPh>
    <phoneticPr fontId="1"/>
  </si>
  <si>
    <t>職員
の
区分</t>
    <phoneticPr fontId="21"/>
  </si>
  <si>
    <t>俸給月額</t>
  </si>
  <si>
    <t>円</t>
    <phoneticPr fontId="19"/>
  </si>
  <si>
    <t>定年前再任用短時間勤務職員以外の職員</t>
    <rPh sb="0" eb="3">
      <t>テイネンマエ</t>
    </rPh>
    <rPh sb="6" eb="9">
      <t>タンジカン</t>
    </rPh>
    <rPh sb="9" eb="11">
      <t>キンム</t>
    </rPh>
    <phoneticPr fontId="19"/>
  </si>
  <si>
    <t>（令和６年４月官民較差に基づく改定）</t>
  </si>
  <si>
    <t>定年前再任用短時間勤務職員</t>
    <rPh sb="0" eb="3">
      <t>テイネンマエ</t>
    </rPh>
    <rPh sb="6" eb="9">
      <t>タンジカン</t>
    </rPh>
    <rPh sb="9" eb="11">
      <t>キンム</t>
    </rPh>
    <phoneticPr fontId="19"/>
  </si>
  <si>
    <t>基　　準
俸給月額</t>
    <rPh sb="0" eb="1">
      <t>モト</t>
    </rPh>
    <rPh sb="3" eb="4">
      <t>ジュン</t>
    </rPh>
    <rPh sb="5" eb="7">
      <t>ホウキュウ</t>
    </rPh>
    <rPh sb="7" eb="9">
      <t>ゲツガク</t>
    </rPh>
    <phoneticPr fontId="19"/>
  </si>
  <si>
    <t>旧教育職俸給表(三)　　４／４</t>
    <rPh sb="0" eb="1">
      <t>キュウ</t>
    </rPh>
    <rPh sb="1" eb="3">
      <t>キョウイク</t>
    </rPh>
    <rPh sb="8" eb="9">
      <t>3</t>
    </rPh>
    <phoneticPr fontId="21"/>
  </si>
  <si>
    <t>※　旧教育職俸給表（三）において、同俸給表の適用を受ける教育職員のうち、３級である職員の俸給月額に
　加算するものとして備考に定められていた額については、平成１８年４月１日の制度改正対応する額として
　７，５００円としていたところであるが、現行でも引き続き同額となっている。</t>
    <phoneticPr fontId="19"/>
  </si>
  <si>
    <t>職員の
区 　分</t>
    <rPh sb="0" eb="2">
      <t>ショクイン</t>
    </rPh>
    <rPh sb="4" eb="5">
      <t>ク</t>
    </rPh>
    <rPh sb="7" eb="8">
      <t>ブン</t>
    </rPh>
    <phoneticPr fontId="19"/>
  </si>
  <si>
    <t>号俸</t>
    <rPh sb="0" eb="2">
      <t>ゴウホウ</t>
    </rPh>
    <phoneticPr fontId="19"/>
  </si>
  <si>
    <t>給料月額</t>
    <rPh sb="0" eb="2">
      <t>キュウリョウ</t>
    </rPh>
    <rPh sb="2" eb="4">
      <t>ゲツガク</t>
    </rPh>
    <phoneticPr fontId="19"/>
  </si>
  <si>
    <t>定年前再任用短時間勤務職員以外の職員</t>
    <rPh sb="0" eb="3">
      <t>テイネンマエ</t>
    </rPh>
    <rPh sb="3" eb="4">
      <t>サイ</t>
    </rPh>
    <rPh sb="4" eb="6">
      <t>ニンヨウ</t>
    </rPh>
    <rPh sb="6" eb="7">
      <t>タン</t>
    </rPh>
    <rPh sb="7" eb="9">
      <t>ジカン</t>
    </rPh>
    <rPh sb="9" eb="11">
      <t>キンム</t>
    </rPh>
    <rPh sb="11" eb="13">
      <t>ショクイン</t>
    </rPh>
    <rPh sb="13" eb="15">
      <t>イガイ</t>
    </rPh>
    <rPh sb="16" eb="18">
      <t>ショクイン</t>
    </rPh>
    <phoneticPr fontId="19"/>
  </si>
  <si>
    <t>円</t>
    <rPh sb="0" eb="1">
      <t>エン</t>
    </rPh>
    <phoneticPr fontId="19"/>
  </si>
  <si>
    <t>定年前再任用短時間勤務職員以外の職員</t>
    <phoneticPr fontId="19"/>
  </si>
  <si>
    <t/>
  </si>
  <si>
    <t>定年前
再任用
短時間
勤務職員</t>
    <rPh sb="0" eb="1">
      <t>サダム</t>
    </rPh>
    <rPh sb="1" eb="2">
      <t>トシ</t>
    </rPh>
    <rPh sb="2" eb="3">
      <t>ゼン</t>
    </rPh>
    <rPh sb="4" eb="5">
      <t>サイ</t>
    </rPh>
    <rPh sb="5" eb="6">
      <t>ニン</t>
    </rPh>
    <rPh sb="6" eb="7">
      <t>ヨウ</t>
    </rPh>
    <rPh sb="8" eb="9">
      <t>タン</t>
    </rPh>
    <rPh sb="9" eb="10">
      <t>トキ</t>
    </rPh>
    <rPh sb="10" eb="11">
      <t>アイダ</t>
    </rPh>
    <rPh sb="12" eb="14">
      <t>キンム</t>
    </rPh>
    <rPh sb="14" eb="16">
      <t>ショクイン</t>
    </rPh>
    <phoneticPr fontId="19"/>
  </si>
  <si>
    <t>基　　　準
給料月額</t>
    <rPh sb="0" eb="1">
      <t>モト</t>
    </rPh>
    <rPh sb="4" eb="5">
      <t>ジュン</t>
    </rPh>
    <rPh sb="6" eb="8">
      <t>キュウリョウ</t>
    </rPh>
    <rPh sb="8" eb="10">
      <t>ゲツガク</t>
    </rPh>
    <phoneticPr fontId="19"/>
  </si>
  <si>
    <t>2023高校</t>
    <rPh sb="4" eb="6">
      <t>コウコウ</t>
    </rPh>
    <phoneticPr fontId="1"/>
  </si>
  <si>
    <t>2024小中</t>
    <rPh sb="4" eb="6">
      <t>ショウチュウ</t>
    </rPh>
    <phoneticPr fontId="1"/>
  </si>
  <si>
    <t>2023小中</t>
    <rPh sb="4" eb="6">
      <t>ショウチュウ</t>
    </rPh>
    <phoneticPr fontId="1"/>
  </si>
  <si>
    <t>特2</t>
    <rPh sb="0" eb="1">
      <t>トク</t>
    </rPh>
    <phoneticPr fontId="1"/>
  </si>
  <si>
    <t>旧教育職俸給表(二)　　４／４</t>
    <rPh sb="0" eb="1">
      <t>キュウ</t>
    </rPh>
    <rPh sb="1" eb="3">
      <t>キョウイク</t>
    </rPh>
    <rPh sb="8" eb="9">
      <t>2</t>
    </rPh>
    <phoneticPr fontId="21"/>
  </si>
  <si>
    <t>※　旧教育職俸給表（二）において、同俸給表の適用を受ける教育職員のうち、３級である職員の俸給月額に
　加算するものとして備考に定められていた額については、平成１８年４月１日の制度改正対応する額として
　７，７００円としていたところであるが、現行でも引き続き同額となっている。</t>
    <phoneticPr fontId="19"/>
  </si>
  <si>
    <t>2024高校</t>
    <rPh sb="4" eb="6">
      <t>コウコウ</t>
    </rPh>
    <phoneticPr fontId="19"/>
  </si>
  <si>
    <t>2023道事務</t>
    <rPh sb="4" eb="5">
      <t>ドウ</t>
    </rPh>
    <rPh sb="5" eb="7">
      <t>ジム</t>
    </rPh>
    <phoneticPr fontId="1"/>
  </si>
  <si>
    <t>2024道事務</t>
    <rPh sb="4" eb="5">
      <t>ドウ</t>
    </rPh>
    <rPh sb="5" eb="7">
      <t>ジム</t>
    </rPh>
    <phoneticPr fontId="1"/>
  </si>
  <si>
    <r>
      <rPr>
        <sz val="11"/>
        <rFont val="MS Gothic"/>
        <family val="3"/>
      </rPr>
      <t>職員の区分</t>
    </r>
  </si>
  <si>
    <r>
      <rPr>
        <sz val="11"/>
        <rFont val="MS Gothic"/>
        <family val="3"/>
      </rPr>
      <t>職務の級</t>
    </r>
  </si>
  <si>
    <r>
      <rPr>
        <sz val="11"/>
        <rFont val="MS Gothic"/>
        <family val="3"/>
      </rPr>
      <t>1級</t>
    </r>
  </si>
  <si>
    <r>
      <rPr>
        <sz val="11"/>
        <rFont val="MS Gothic"/>
        <family val="3"/>
      </rPr>
      <t>2級</t>
    </r>
  </si>
  <si>
    <r>
      <rPr>
        <sz val="11"/>
        <rFont val="MS Gothic"/>
        <family val="3"/>
      </rPr>
      <t>3級</t>
    </r>
  </si>
  <si>
    <r>
      <rPr>
        <sz val="11"/>
        <rFont val="MS Gothic"/>
        <family val="3"/>
      </rPr>
      <t>4級</t>
    </r>
  </si>
  <si>
    <r>
      <rPr>
        <sz val="11"/>
        <rFont val="MS Gothic"/>
        <family val="3"/>
      </rPr>
      <t>5級</t>
    </r>
  </si>
  <si>
    <r>
      <rPr>
        <sz val="11"/>
        <rFont val="MS Gothic"/>
        <family val="3"/>
      </rPr>
      <t>6級</t>
    </r>
  </si>
  <si>
    <r>
      <rPr>
        <sz val="11"/>
        <rFont val="MS Gothic"/>
        <family val="3"/>
      </rPr>
      <t>7級</t>
    </r>
  </si>
  <si>
    <r>
      <rPr>
        <sz val="11"/>
        <rFont val="MS Gothic"/>
        <family val="3"/>
      </rPr>
      <t>8級</t>
    </r>
  </si>
  <si>
    <r>
      <rPr>
        <sz val="11"/>
        <rFont val="MS Gothic"/>
        <family val="3"/>
      </rPr>
      <t>9級</t>
    </r>
  </si>
  <si>
    <r>
      <rPr>
        <sz val="11"/>
        <rFont val="MS Gothic"/>
        <family val="3"/>
      </rPr>
      <t>10級</t>
    </r>
  </si>
  <si>
    <r>
      <rPr>
        <sz val="11"/>
        <rFont val="MS Gothic"/>
        <family val="3"/>
      </rPr>
      <t>号俸</t>
    </r>
  </si>
  <si>
    <r>
      <rPr>
        <sz val="11"/>
        <rFont val="MS Gothic"/>
        <family val="3"/>
      </rPr>
      <t>給料月額</t>
    </r>
  </si>
  <si>
    <r>
      <rPr>
        <sz val="11"/>
        <rFont val="MS Gothic"/>
        <family val="3"/>
      </rPr>
      <t>円</t>
    </r>
  </si>
  <si>
    <r>
      <rPr>
        <sz val="11"/>
        <rFont val="MS Gothic"/>
        <family val="3"/>
      </rPr>
      <t>定年前再任用短時間勤務職員</t>
    </r>
  </si>
  <si>
    <t>2024札幌事務</t>
    <rPh sb="4" eb="6">
      <t>サッポロ</t>
    </rPh>
    <rPh sb="6" eb="8">
      <t>ジム</t>
    </rPh>
    <phoneticPr fontId="1"/>
  </si>
  <si>
    <r>
      <rPr>
        <sz val="7.5"/>
        <rFont val="MS Gothic"/>
        <family val="3"/>
      </rPr>
      <t>職員の区分</t>
    </r>
  </si>
  <si>
    <r>
      <rPr>
        <sz val="7.5"/>
        <rFont val="MS Gothic"/>
        <family val="3"/>
      </rPr>
      <t xml:space="preserve">職務の級
</t>
    </r>
    <r>
      <rPr>
        <sz val="7.5"/>
        <rFont val="MS Gothic"/>
        <family val="3"/>
      </rPr>
      <t>号俸</t>
    </r>
  </si>
  <si>
    <r>
      <rPr>
        <sz val="7.5"/>
        <rFont val="MS Gothic"/>
        <family val="3"/>
      </rPr>
      <t>1級</t>
    </r>
  </si>
  <si>
    <r>
      <rPr>
        <sz val="7.5"/>
        <rFont val="MS Gothic"/>
        <family val="3"/>
      </rPr>
      <t>2級</t>
    </r>
  </si>
  <si>
    <r>
      <rPr>
        <sz val="7.5"/>
        <rFont val="MS Gothic"/>
        <family val="3"/>
      </rPr>
      <t>3級</t>
    </r>
  </si>
  <si>
    <r>
      <rPr>
        <sz val="7.5"/>
        <rFont val="MS Gothic"/>
        <family val="3"/>
      </rPr>
      <t>4級</t>
    </r>
  </si>
  <si>
    <r>
      <rPr>
        <sz val="7.5"/>
        <rFont val="MS Gothic"/>
        <family val="3"/>
      </rPr>
      <t>5級</t>
    </r>
  </si>
  <si>
    <r>
      <rPr>
        <sz val="7.5"/>
        <rFont val="MS Gothic"/>
        <family val="3"/>
      </rPr>
      <t>6級</t>
    </r>
  </si>
  <si>
    <r>
      <rPr>
        <sz val="7.5"/>
        <rFont val="MS Gothic"/>
        <family val="3"/>
      </rPr>
      <t>7級</t>
    </r>
  </si>
  <si>
    <r>
      <rPr>
        <sz val="7.5"/>
        <rFont val="MS Gothic"/>
        <family val="3"/>
      </rPr>
      <t>8級</t>
    </r>
  </si>
  <si>
    <r>
      <rPr>
        <sz val="7.5"/>
        <rFont val="MS Gothic"/>
        <family val="3"/>
      </rPr>
      <t>9級</t>
    </r>
  </si>
  <si>
    <r>
      <rPr>
        <sz val="7.5"/>
        <rFont val="MS Gothic"/>
        <family val="3"/>
      </rPr>
      <t>10級</t>
    </r>
  </si>
  <si>
    <r>
      <rPr>
        <sz val="7.5"/>
        <rFont val="MS Gothic"/>
        <family val="3"/>
      </rPr>
      <t>給料月額</t>
    </r>
  </si>
  <si>
    <r>
      <rPr>
        <sz val="7.5"/>
        <rFont val="MS Gothic"/>
        <family val="3"/>
      </rPr>
      <t>定年前</t>
    </r>
  </si>
  <si>
    <r>
      <rPr>
        <sz val="7.5"/>
        <rFont val="MS Gothic"/>
        <family val="3"/>
      </rPr>
      <t>円</t>
    </r>
  </si>
  <si>
    <r>
      <rPr>
        <sz val="7.5"/>
        <rFont val="MS Gothic"/>
        <family val="3"/>
      </rPr>
      <t>定年前再任用短時間勤務職員</t>
    </r>
  </si>
  <si>
    <t>2023札事務</t>
    <rPh sb="4" eb="5">
      <t>サツ</t>
    </rPh>
    <rPh sb="5" eb="7">
      <t>ジム</t>
    </rPh>
    <phoneticPr fontId="1"/>
  </si>
  <si>
    <t>１．あなたはどこから賃金をもらっていますか？</t>
    <rPh sb="10" eb="12">
      <t>チンギン</t>
    </rPh>
    <phoneticPr fontId="1"/>
  </si>
  <si>
    <t>北海道</t>
    <rPh sb="0" eb="3">
      <t>ホッカイドウ</t>
    </rPh>
    <phoneticPr fontId="1"/>
  </si>
  <si>
    <t>札幌市</t>
    <rPh sb="0" eb="3">
      <t>サッポロシ</t>
    </rPh>
    <phoneticPr fontId="1"/>
  </si>
  <si>
    <t>２．あなたの職種は？</t>
    <rPh sb="6" eb="8">
      <t>ショクシュ</t>
    </rPh>
    <phoneticPr fontId="1"/>
  </si>
  <si>
    <t>←北海道OR札幌市</t>
    <rPh sb="1" eb="4">
      <t>ホッカイドウ</t>
    </rPh>
    <rPh sb="6" eb="9">
      <t>サッポロシ</t>
    </rPh>
    <phoneticPr fontId="1"/>
  </si>
  <si>
    <t>←教員（学校事務職員を除く）OR学校事務職員</t>
    <rPh sb="1" eb="3">
      <t>キョウイン</t>
    </rPh>
    <rPh sb="4" eb="8">
      <t>ガッコウジム</t>
    </rPh>
    <rPh sb="8" eb="10">
      <t>ショクイン</t>
    </rPh>
    <rPh sb="11" eb="12">
      <t>ノゾ</t>
    </rPh>
    <rPh sb="16" eb="22">
      <t>ガッコウジムショクイン</t>
    </rPh>
    <phoneticPr fontId="1"/>
  </si>
  <si>
    <t>教員</t>
    <rPh sb="0" eb="2">
      <t>キョウイン</t>
    </rPh>
    <phoneticPr fontId="1"/>
  </si>
  <si>
    <t>学校事務職員</t>
    <rPh sb="0" eb="6">
      <t>ガッコウジムショクイン</t>
    </rPh>
    <phoneticPr fontId="1"/>
  </si>
  <si>
    <t>３．学校種別は？</t>
    <rPh sb="2" eb="6">
      <t>ガッコウシュベツ</t>
    </rPh>
    <phoneticPr fontId="1"/>
  </si>
  <si>
    <t>←道立高校OR義務制</t>
    <rPh sb="1" eb="3">
      <t>ドウリツ</t>
    </rPh>
    <rPh sb="3" eb="5">
      <t>コウコウ</t>
    </rPh>
    <rPh sb="7" eb="10">
      <t>ギムセイ</t>
    </rPh>
    <phoneticPr fontId="1"/>
  </si>
  <si>
    <t>道立高校</t>
    <rPh sb="0" eb="4">
      <t>ドウリツコウコウ</t>
    </rPh>
    <phoneticPr fontId="1"/>
  </si>
  <si>
    <t>義務制</t>
    <rPh sb="0" eb="3">
      <t>ギムセイ</t>
    </rPh>
    <phoneticPr fontId="1"/>
  </si>
  <si>
    <t>４．あなたの賃金（級と号俸）は？</t>
    <rPh sb="6" eb="8">
      <t>チンギン</t>
    </rPh>
    <rPh sb="9" eb="10">
      <t>キュウ</t>
    </rPh>
    <rPh sb="11" eb="13">
      <t>ゴウホウ</t>
    </rPh>
    <phoneticPr fontId="1"/>
  </si>
  <si>
    <t>★結果</t>
    <rPh sb="1" eb="3">
      <t>ケッカ</t>
    </rPh>
    <phoneticPr fontId="1"/>
  </si>
  <si>
    <t>改定前</t>
    <rPh sb="0" eb="3">
      <t>カイテイマエ</t>
    </rPh>
    <phoneticPr fontId="1"/>
  </si>
  <si>
    <t>改定後</t>
    <rPh sb="0" eb="3">
      <t>カイテイゴ</t>
    </rPh>
    <phoneticPr fontId="1"/>
  </si>
  <si>
    <t>1級教職調整額</t>
    <rPh sb="1" eb="2">
      <t>キュウ</t>
    </rPh>
    <rPh sb="2" eb="7">
      <t>キョウショクチョウセイガク</t>
    </rPh>
    <phoneticPr fontId="1"/>
  </si>
  <si>
    <t>2級教職調整額</t>
    <rPh sb="1" eb="2">
      <t>キュウ</t>
    </rPh>
    <rPh sb="2" eb="7">
      <t>キョウショクチョウセイガク</t>
    </rPh>
    <phoneticPr fontId="1"/>
  </si>
  <si>
    <t>特2級教職調整額</t>
    <rPh sb="0" eb="1">
      <t>トク</t>
    </rPh>
    <rPh sb="2" eb="3">
      <t>キュウ</t>
    </rPh>
    <rPh sb="3" eb="8">
      <t>キョウショクチョウセイガク</t>
    </rPh>
    <phoneticPr fontId="1"/>
  </si>
  <si>
    <t>差額1箇月分</t>
    <rPh sb="0" eb="2">
      <t>サガク</t>
    </rPh>
    <rPh sb="3" eb="5">
      <t>カゲツ</t>
    </rPh>
    <rPh sb="5" eb="6">
      <t>ブン</t>
    </rPh>
    <phoneticPr fontId="1"/>
  </si>
  <si>
    <t>25年1月支給差額</t>
    <rPh sb="2" eb="3">
      <t>ネン</t>
    </rPh>
    <rPh sb="4" eb="5">
      <t>ガツ</t>
    </rPh>
    <rPh sb="5" eb="7">
      <t>シキュウ</t>
    </rPh>
    <rPh sb="7" eb="8">
      <t>サ</t>
    </rPh>
    <rPh sb="8" eb="9">
      <t>ガク</t>
    </rPh>
    <phoneticPr fontId="1"/>
  </si>
  <si>
    <t>24年４月～12月分</t>
    <rPh sb="2" eb="3">
      <t>ネン</t>
    </rPh>
    <rPh sb="4" eb="5">
      <t>ガツ</t>
    </rPh>
    <rPh sb="8" eb="9">
      <t>ガツ</t>
    </rPh>
    <rPh sb="9" eb="10">
      <t>ブン</t>
    </rPh>
    <phoneticPr fontId="1"/>
  </si>
  <si>
    <t>月例賃金</t>
    <rPh sb="0" eb="4">
      <t>ゲツレイチンギン</t>
    </rPh>
    <phoneticPr fontId="1"/>
  </si>
  <si>
    <t>教職調整額</t>
    <rPh sb="0" eb="2">
      <t>キョウショク</t>
    </rPh>
    <rPh sb="2" eb="5">
      <t>チョウセイガク</t>
    </rPh>
    <phoneticPr fontId="1"/>
  </si>
  <si>
    <t>①月例給</t>
    <rPh sb="1" eb="4">
      <t>ゲツレイキュウ</t>
    </rPh>
    <phoneticPr fontId="1"/>
  </si>
  <si>
    <r>
      <t>①月例給</t>
    </r>
    <r>
      <rPr>
        <sz val="9"/>
        <color rgb="FFFF0000"/>
        <rFont val="UD デジタル 教科書体 N-R"/>
        <family val="1"/>
        <charset val="128"/>
      </rPr>
      <t>（しょうがい児学校・学級等を担当する「給料の調整額」分の＋</t>
    </r>
    <r>
      <rPr>
        <sz val="9"/>
        <color rgb="FFFF0000"/>
        <rFont val="Calibri"/>
        <family val="1"/>
        <charset val="161"/>
      </rPr>
      <t>α</t>
    </r>
    <r>
      <rPr>
        <sz val="9"/>
        <color rgb="FFFF0000"/>
        <rFont val="UD デジタル 教科書体 N-R"/>
        <family val="1"/>
        <charset val="128"/>
      </rPr>
      <t>は計算に含んでいません）</t>
    </r>
    <rPh sb="1" eb="4">
      <t>ゲツレイキュウ</t>
    </rPh>
    <rPh sb="30" eb="31">
      <t>ブン</t>
    </rPh>
    <rPh sb="35" eb="37">
      <t>ケイサン</t>
    </rPh>
    <rPh sb="38" eb="39">
      <t>フク</t>
    </rPh>
    <phoneticPr fontId="1"/>
  </si>
  <si>
    <t>６・12月ボーナス差額分</t>
    <rPh sb="4" eb="5">
      <t>ガツ</t>
    </rPh>
    <rPh sb="9" eb="11">
      <t>サガク</t>
    </rPh>
    <rPh sb="11" eb="12">
      <t>ガツブン</t>
    </rPh>
    <phoneticPr fontId="1"/>
  </si>
  <si>
    <t>１月差額支給合計</t>
    <rPh sb="1" eb="2">
      <t>ガツ</t>
    </rPh>
    <rPh sb="2" eb="4">
      <t>サガク</t>
    </rPh>
    <rPh sb="4" eb="6">
      <t>シキュウ</t>
    </rPh>
    <rPh sb="6" eb="8">
      <t>ゴウケイ</t>
    </rPh>
    <phoneticPr fontId="1"/>
  </si>
  <si>
    <r>
      <t>②ボーナス</t>
    </r>
    <r>
      <rPr>
        <sz val="9"/>
        <color rgb="FFFF0000"/>
        <rFont val="UD デジタル 教科書体 N-R"/>
        <family val="1"/>
        <charset val="128"/>
      </rPr>
      <t>（役職加算額・地域手当の＋</t>
    </r>
    <r>
      <rPr>
        <sz val="9"/>
        <color rgb="FFFF0000"/>
        <rFont val="Calibri"/>
        <family val="1"/>
        <charset val="161"/>
      </rPr>
      <t>α</t>
    </r>
    <r>
      <rPr>
        <sz val="9"/>
        <color rgb="FFFF0000"/>
        <rFont val="UD デジタル 教科書体 N-R"/>
        <family val="1"/>
        <charset val="128"/>
      </rPr>
      <t>分、及び扶養手当・在職加算は計算に含んでいません）</t>
    </r>
    <rPh sb="19" eb="20">
      <t>ブン</t>
    </rPh>
    <rPh sb="21" eb="22">
      <t>オヨ</t>
    </rPh>
    <rPh sb="23" eb="27">
      <t>フヨウテアテ</t>
    </rPh>
    <rPh sb="28" eb="30">
      <t>ザイショク</t>
    </rPh>
    <rPh sb="30" eb="32">
      <t>カサン</t>
    </rPh>
    <phoneticPr fontId="1"/>
  </si>
  <si>
    <t>％</t>
    <phoneticPr fontId="1"/>
  </si>
  <si>
    <t>ボーナス加算率とは・・・
≪教員の場合≫
大卒８年以上・・・５％
大卒24年以上・・・10％
≪学校事務職員の場合≫
３級・・・５％
４～５級・・・10％
６級・・・15％</t>
    <rPh sb="4" eb="7">
      <t>カサンリツ</t>
    </rPh>
    <rPh sb="14" eb="16">
      <t>キョウイン</t>
    </rPh>
    <rPh sb="17" eb="19">
      <t>バアイ</t>
    </rPh>
    <rPh sb="21" eb="23">
      <t>ダイソツ</t>
    </rPh>
    <rPh sb="24" eb="27">
      <t>ネンイジョウ</t>
    </rPh>
    <rPh sb="33" eb="35">
      <t>ダイソツ</t>
    </rPh>
    <rPh sb="37" eb="38">
      <t>ネン</t>
    </rPh>
    <rPh sb="38" eb="40">
      <t>イジョウ</t>
    </rPh>
    <rPh sb="48" eb="50">
      <t>ガッコウ</t>
    </rPh>
    <rPh sb="50" eb="54">
      <t>ジムショクイン</t>
    </rPh>
    <rPh sb="55" eb="57">
      <t>バアイ</t>
    </rPh>
    <rPh sb="60" eb="61">
      <t>キュウ</t>
    </rPh>
    <rPh sb="70" eb="71">
      <t>キュウ</t>
    </rPh>
    <rPh sb="79" eb="80">
      <t>キュウ</t>
    </rPh>
    <phoneticPr fontId="1"/>
  </si>
  <si>
    <t>※札幌と北海道は計算の仕方が違うので、必ずしも一致しません。</t>
    <rPh sb="1" eb="3">
      <t>サッポロ</t>
    </rPh>
    <rPh sb="4" eb="7">
      <t>ホッカイドウ</t>
    </rPh>
    <rPh sb="8" eb="10">
      <t>ケイサン</t>
    </rPh>
    <rPh sb="11" eb="13">
      <t>シカタ</t>
    </rPh>
    <rPh sb="14" eb="15">
      <t>チガ</t>
    </rPh>
    <rPh sb="19" eb="20">
      <t>カナラ</t>
    </rPh>
    <rPh sb="23" eb="25">
      <t>イッチ</t>
    </rPh>
    <phoneticPr fontId="1"/>
  </si>
  <si>
    <r>
      <t>②ボーナス</t>
    </r>
    <r>
      <rPr>
        <sz val="9"/>
        <color rgb="FFFF0000"/>
        <rFont val="UD デジタル 教科書体 N-R"/>
        <family val="1"/>
        <charset val="128"/>
      </rPr>
      <t>（地域手当の＋</t>
    </r>
    <r>
      <rPr>
        <sz val="9"/>
        <color rgb="FFFF0000"/>
        <rFont val="Calibri"/>
        <family val="1"/>
        <charset val="161"/>
      </rPr>
      <t>α</t>
    </r>
    <r>
      <rPr>
        <sz val="9"/>
        <color rgb="FFFF0000"/>
        <rFont val="UD デジタル 教科書体 N-R"/>
        <family val="1"/>
        <charset val="128"/>
      </rPr>
      <t>分、及び扶養手当・在職加算は計算に含んでいません）</t>
    </r>
    <rPh sb="13" eb="14">
      <t>ブン</t>
    </rPh>
    <rPh sb="15" eb="16">
      <t>オヨ</t>
    </rPh>
    <rPh sb="17" eb="21">
      <t>フヨウテアテ</t>
    </rPh>
    <rPh sb="22" eb="24">
      <t>ザイショク</t>
    </rPh>
    <rPh sb="24" eb="26">
      <t>カサン</t>
    </rPh>
    <phoneticPr fontId="1"/>
  </si>
  <si>
    <t>※多少の誤差があります。ご了承ください！</t>
    <rPh sb="1" eb="3">
      <t>タショウ</t>
    </rPh>
    <rPh sb="4" eb="6">
      <t>ゴサ</t>
    </rPh>
    <rPh sb="13" eb="15">
      <t>リョウショウ</t>
    </rPh>
    <phoneticPr fontId="1"/>
  </si>
  <si>
    <t>月例給・一時金引き上げによる差額支給ざっくり計算表</t>
    <rPh sb="0" eb="3">
      <t>ゲツレイキュウ</t>
    </rPh>
    <rPh sb="4" eb="7">
      <t>イチジキン</t>
    </rPh>
    <rPh sb="7" eb="8">
      <t>ヒ</t>
    </rPh>
    <rPh sb="9" eb="10">
      <t>ア</t>
    </rPh>
    <rPh sb="14" eb="16">
      <t>サガク</t>
    </rPh>
    <rPh sb="16" eb="18">
      <t>シキュウ</t>
    </rPh>
    <rPh sb="22" eb="25">
      <t>ケイサンヒョウ</t>
    </rPh>
    <phoneticPr fontId="1"/>
  </si>
  <si>
    <t>５．ボーナスの加算率は？</t>
    <rPh sb="7" eb="10">
      <t>カサンリツ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</si>
</sst>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0_);[Red]\(0\)"/>
    <numFmt numFmtId="178" formatCode="0.0_);[Red]\(0.0\)"/>
    <numFmt numFmtId="179" formatCode="#&quot;級&quot;"/>
    <numFmt numFmtId="180" formatCode="###&quot;　　級&quot;"/>
    <numFmt numFmtId="181" formatCode="###&quot;　級&quot;"/>
    <numFmt numFmtId="182" formatCode="###,###&quot;円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MS Gothic"/>
      <family val="3"/>
      <charset val="128"/>
    </font>
    <font>
      <sz val="11"/>
      <name val="MS Gothic"/>
      <family val="3"/>
    </font>
    <font>
      <sz val="11"/>
      <color rgb="FF000000"/>
      <name val="MS Gothic"/>
      <family val="2"/>
    </font>
    <font>
      <sz val="7.5"/>
      <name val="MS Gothic"/>
      <family val="3"/>
      <charset val="128"/>
    </font>
    <font>
      <sz val="7.5"/>
      <name val="MS Gothic"/>
      <family val="3"/>
    </font>
    <font>
      <sz val="7.5"/>
      <color rgb="FF000000"/>
      <name val="MS Gothic"/>
      <family val="2"/>
    </font>
    <font>
      <sz val="11"/>
      <color theme="1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  <font>
      <sz val="9"/>
      <name val="MS Gothic"/>
      <family val="3"/>
    </font>
    <font>
      <sz val="9"/>
      <color rgb="FFFF0000"/>
      <name val="UD デジタル 教科書体 N-R"/>
      <family val="1"/>
      <charset val="128"/>
    </font>
    <font>
      <sz val="9"/>
      <color rgb="FFFF0000"/>
      <name val="Calibri"/>
      <family val="1"/>
      <charset val="161"/>
    </font>
    <font>
      <sz val="18"/>
      <color theme="1"/>
      <name val="HG創英角ﾎﾟｯﾌﾟ体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0" fillId="0" borderId="0" applyFill="0" applyBorder="0"/>
    <xf numFmtId="0" fontId="22" fillId="0" borderId="0">
      <alignment vertical="center"/>
    </xf>
    <xf numFmtId="0" fontId="17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1" applyNumberFormat="1" applyFont="1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0" fontId="5" fillId="0" borderId="0" xfId="1" applyNumberFormat="1" applyFont="1">
      <alignment vertical="center"/>
    </xf>
    <xf numFmtId="38" fontId="4" fillId="0" borderId="1" xfId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38" fontId="4" fillId="0" borderId="0" xfId="1" applyFont="1" applyAlignment="1">
      <alignment vertical="center" wrapText="1"/>
    </xf>
    <xf numFmtId="38" fontId="4" fillId="0" borderId="1" xfId="1" applyFont="1" applyBorder="1">
      <alignment vertical="center"/>
    </xf>
    <xf numFmtId="56" fontId="4" fillId="0" borderId="1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1" xfId="1" applyNumberFormat="1" applyFont="1" applyBorder="1">
      <alignment vertical="center"/>
    </xf>
    <xf numFmtId="176" fontId="4" fillId="2" borderId="1" xfId="1" applyNumberFormat="1" applyFont="1" applyFill="1" applyBorder="1">
      <alignment vertical="center"/>
    </xf>
    <xf numFmtId="38" fontId="4" fillId="0" borderId="2" xfId="1" applyFont="1" applyBorder="1">
      <alignment vertical="center"/>
    </xf>
    <xf numFmtId="38" fontId="3" fillId="0" borderId="0" xfId="1" applyFont="1">
      <alignment vertical="center"/>
    </xf>
    <xf numFmtId="176" fontId="4" fillId="0" borderId="1" xfId="1" applyNumberFormat="1" applyFont="1" applyFill="1" applyBorder="1">
      <alignment vertical="center"/>
    </xf>
    <xf numFmtId="0" fontId="0" fillId="0" borderId="0" xfId="0" applyAlignment="1">
      <alignment horizontal="left" vertical="center"/>
    </xf>
    <xf numFmtId="38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38" fontId="0" fillId="0" borderId="0" xfId="0" applyNumberFormat="1">
      <alignment vertical="center"/>
    </xf>
    <xf numFmtId="0" fontId="7" fillId="0" borderId="0" xfId="0" applyFont="1" applyAlignment="1">
      <alignment horizontal="left" vertical="center"/>
    </xf>
    <xf numFmtId="38" fontId="0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38" fontId="8" fillId="0" borderId="1" xfId="1" applyFont="1" applyBorder="1">
      <alignment vertical="center"/>
    </xf>
    <xf numFmtId="38" fontId="6" fillId="0" borderId="0" xfId="1" applyFont="1">
      <alignment vertical="center"/>
    </xf>
    <xf numFmtId="38" fontId="0" fillId="0" borderId="0" xfId="1" applyFont="1" applyAlignmen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56" fontId="4" fillId="2" borderId="1" xfId="1" applyNumberFormat="1" applyFont="1" applyFill="1" applyBorder="1">
      <alignment vertical="center"/>
    </xf>
    <xf numFmtId="38" fontId="8" fillId="2" borderId="1" xfId="1" applyFont="1" applyFill="1" applyBorder="1">
      <alignment vertical="center"/>
    </xf>
    <xf numFmtId="38" fontId="4" fillId="2" borderId="1" xfId="1" applyFont="1" applyFill="1" applyBorder="1">
      <alignment vertical="center"/>
    </xf>
    <xf numFmtId="0" fontId="4" fillId="2" borderId="1" xfId="1" applyNumberFormat="1" applyFont="1" applyFill="1" applyBorder="1">
      <alignment vertical="center"/>
    </xf>
    <xf numFmtId="38" fontId="0" fillId="2" borderId="0" xfId="1" applyFont="1" applyFill="1">
      <alignment vertical="center"/>
    </xf>
    <xf numFmtId="38" fontId="4" fillId="2" borderId="2" xfId="1" applyFont="1" applyFill="1" applyBorder="1">
      <alignment vertical="center"/>
    </xf>
    <xf numFmtId="56" fontId="8" fillId="2" borderId="1" xfId="1" applyNumberFormat="1" applyFont="1" applyFill="1" applyBorder="1">
      <alignment vertical="center"/>
    </xf>
    <xf numFmtId="38" fontId="5" fillId="2" borderId="0" xfId="1" applyFont="1" applyFill="1">
      <alignment vertical="center"/>
    </xf>
    <xf numFmtId="38" fontId="0" fillId="0" borderId="1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38" fontId="10" fillId="0" borderId="1" xfId="1" applyFont="1" applyBorder="1" applyAlignment="1">
      <alignment horizontal="center" vertical="center" wrapText="1"/>
    </xf>
    <xf numFmtId="38" fontId="13" fillId="0" borderId="0" xfId="1" applyFont="1">
      <alignment vertical="center"/>
    </xf>
    <xf numFmtId="38" fontId="15" fillId="0" borderId="1" xfId="1" applyFont="1" applyBorder="1" applyAlignment="1">
      <alignment horizontal="center" vertical="center" wrapText="1"/>
    </xf>
    <xf numFmtId="38" fontId="15" fillId="0" borderId="0" xfId="1" applyFont="1" applyAlignment="1">
      <alignment vertical="center" wrapText="1"/>
    </xf>
    <xf numFmtId="176" fontId="15" fillId="0" borderId="1" xfId="1" applyNumberFormat="1" applyFont="1" applyFill="1" applyBorder="1">
      <alignment vertical="center"/>
    </xf>
    <xf numFmtId="56" fontId="15" fillId="0" borderId="1" xfId="1" applyNumberFormat="1" applyFont="1" applyFill="1" applyBorder="1">
      <alignment vertical="center"/>
    </xf>
    <xf numFmtId="38" fontId="15" fillId="0" borderId="1" xfId="1" applyFont="1" applyFill="1" applyBorder="1">
      <alignment vertical="center"/>
    </xf>
    <xf numFmtId="38" fontId="13" fillId="0" borderId="0" xfId="1" applyFont="1" applyFill="1">
      <alignment vertical="center"/>
    </xf>
    <xf numFmtId="38" fontId="16" fillId="0" borderId="1" xfId="1" applyFont="1" applyBorder="1" applyAlignment="1">
      <alignment horizontal="center" vertical="center" wrapText="1"/>
    </xf>
    <xf numFmtId="38" fontId="14" fillId="0" borderId="0" xfId="1" applyFont="1">
      <alignment vertical="center"/>
    </xf>
    <xf numFmtId="176" fontId="15" fillId="3" borderId="1" xfId="1" applyNumberFormat="1" applyFont="1" applyFill="1" applyBorder="1">
      <alignment vertical="center"/>
    </xf>
    <xf numFmtId="56" fontId="15" fillId="3" borderId="1" xfId="1" applyNumberFormat="1" applyFont="1" applyFill="1" applyBorder="1">
      <alignment vertical="center"/>
    </xf>
    <xf numFmtId="38" fontId="15" fillId="3" borderId="1" xfId="1" applyFont="1" applyFill="1" applyBorder="1">
      <alignment vertical="center"/>
    </xf>
    <xf numFmtId="176" fontId="15" fillId="4" borderId="1" xfId="1" applyNumberFormat="1" applyFont="1" applyFill="1" applyBorder="1">
      <alignment vertical="center"/>
    </xf>
    <xf numFmtId="56" fontId="15" fillId="4" borderId="1" xfId="1" applyNumberFormat="1" applyFont="1" applyFill="1" applyBorder="1">
      <alignment vertical="center"/>
    </xf>
    <xf numFmtId="38" fontId="15" fillId="4" borderId="1" xfId="1" applyFont="1" applyFill="1" applyBorder="1">
      <alignment vertical="center"/>
    </xf>
    <xf numFmtId="0" fontId="18" fillId="0" borderId="0" xfId="0" applyFont="1">
      <alignment vertical="center"/>
    </xf>
    <xf numFmtId="0" fontId="23" fillId="0" borderId="14" xfId="3" applyFont="1" applyBorder="1" applyAlignment="1">
      <alignment horizontal="center" vertical="center" wrapText="1"/>
    </xf>
    <xf numFmtId="0" fontId="23" fillId="0" borderId="15" xfId="3" applyFont="1" applyBorder="1" applyAlignment="1">
      <alignment horizontal="justify" vertical="center" wrapText="1"/>
    </xf>
    <xf numFmtId="0" fontId="23" fillId="0" borderId="17" xfId="3" applyFont="1" applyBorder="1" applyAlignment="1">
      <alignment horizontal="distributed" vertical="center" wrapText="1"/>
    </xf>
    <xf numFmtId="0" fontId="23" fillId="0" borderId="5" xfId="3" applyFont="1" applyBorder="1" applyAlignment="1">
      <alignment horizontal="center" vertical="center" textRotation="255" wrapText="1"/>
    </xf>
    <xf numFmtId="0" fontId="23" fillId="0" borderId="18" xfId="3" applyFont="1" applyBorder="1">
      <alignment vertical="center"/>
    </xf>
    <xf numFmtId="0" fontId="23" fillId="0" borderId="5" xfId="3" applyFont="1" applyBorder="1" applyAlignment="1">
      <alignment horizontal="right" vertical="center" wrapText="1"/>
    </xf>
    <xf numFmtId="0" fontId="0" fillId="0" borderId="19" xfId="0" applyBorder="1">
      <alignment vertical="center"/>
    </xf>
    <xf numFmtId="0" fontId="0" fillId="0" borderId="19" xfId="0" applyBorder="1" applyAlignment="1">
      <alignment vertical="top"/>
    </xf>
    <xf numFmtId="0" fontId="23" fillId="0" borderId="19" xfId="3" applyFont="1" applyBorder="1" applyAlignment="1">
      <alignment vertical="center" textRotation="255" wrapText="1"/>
    </xf>
    <xf numFmtId="0" fontId="23" fillId="0" borderId="6" xfId="3" applyFont="1" applyBorder="1" applyAlignment="1">
      <alignment vertical="center" textRotation="255" wrapText="1"/>
    </xf>
    <xf numFmtId="0" fontId="23" fillId="0" borderId="10" xfId="3" applyFont="1" applyBorder="1" applyAlignment="1">
      <alignment horizontal="center" vertical="top"/>
    </xf>
    <xf numFmtId="0" fontId="24" fillId="0" borderId="21" xfId="3" applyFont="1" applyBorder="1" applyAlignment="1">
      <alignment horizontal="left" vertical="center"/>
    </xf>
    <xf numFmtId="0" fontId="23" fillId="0" borderId="0" xfId="3" applyFont="1" applyAlignment="1">
      <alignment horizontal="center" vertical="center"/>
    </xf>
    <xf numFmtId="38" fontId="25" fillId="0" borderId="0" xfId="1" applyFont="1" applyBorder="1">
      <alignment vertical="center"/>
    </xf>
    <xf numFmtId="38" fontId="25" fillId="0" borderId="6" xfId="1" applyFont="1" applyBorder="1" applyAlignment="1">
      <alignment horizontal="center" vertical="center" wrapText="1"/>
    </xf>
    <xf numFmtId="38" fontId="25" fillId="0" borderId="1" xfId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0" fillId="0" borderId="24" xfId="0" applyNumberFormat="1" applyBorder="1">
      <alignment vertical="center"/>
    </xf>
    <xf numFmtId="179" fontId="26" fillId="0" borderId="5" xfId="0" applyNumberFormat="1" applyFont="1" applyBorder="1" applyAlignment="1">
      <alignment horizontal="right" vertical="center"/>
    </xf>
    <xf numFmtId="179" fontId="26" fillId="0" borderId="26" xfId="0" applyNumberFormat="1" applyFont="1" applyBorder="1" applyAlignment="1">
      <alignment horizontal="right" vertical="center"/>
    </xf>
    <xf numFmtId="38" fontId="0" fillId="0" borderId="19" xfId="1" applyFont="1" applyFill="1" applyBorder="1" applyAlignment="1">
      <alignment horizontal="center" vertical="center"/>
    </xf>
    <xf numFmtId="38" fontId="0" fillId="0" borderId="28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38" fontId="0" fillId="2" borderId="19" xfId="1" applyFont="1" applyFill="1" applyBorder="1" applyAlignment="1">
      <alignment horizontal="center" vertical="center"/>
    </xf>
    <xf numFmtId="178" fontId="0" fillId="0" borderId="21" xfId="0" applyNumberFormat="1" applyBorder="1" applyAlignment="1">
      <alignment vertical="center" wrapText="1"/>
    </xf>
    <xf numFmtId="38" fontId="0" fillId="0" borderId="1" xfId="1" applyFont="1" applyFill="1" applyBorder="1" applyAlignment="1">
      <alignment horizontal="center" vertical="center" wrapText="1"/>
    </xf>
    <xf numFmtId="38" fontId="0" fillId="0" borderId="8" xfId="1" applyFont="1" applyFill="1" applyBorder="1" applyAlignment="1">
      <alignment horizontal="center" vertical="center" wrapText="1"/>
    </xf>
    <xf numFmtId="178" fontId="0" fillId="0" borderId="0" xfId="0" applyNumberFormat="1" applyAlignment="1">
      <alignment vertical="center" wrapText="1"/>
    </xf>
    <xf numFmtId="178" fontId="0" fillId="0" borderId="32" xfId="0" applyNumberFormat="1" applyBorder="1" applyAlignment="1">
      <alignment vertical="center" wrapText="1"/>
    </xf>
    <xf numFmtId="38" fontId="25" fillId="0" borderId="19" xfId="1" applyFont="1" applyFill="1" applyBorder="1" applyAlignment="1">
      <alignment horizontal="center" vertical="top"/>
    </xf>
    <xf numFmtId="38" fontId="25" fillId="0" borderId="19" xfId="1" applyFont="1" applyFill="1" applyBorder="1" applyAlignment="1" applyProtection="1">
      <alignment horizontal="center" vertical="top"/>
    </xf>
    <xf numFmtId="38" fontId="25" fillId="0" borderId="6" xfId="1" applyFont="1" applyFill="1" applyBorder="1" applyAlignment="1">
      <alignment horizontal="center" vertical="top"/>
    </xf>
    <xf numFmtId="38" fontId="25" fillId="0" borderId="6" xfId="1" applyFont="1" applyFill="1" applyBorder="1" applyAlignment="1" applyProtection="1">
      <alignment horizontal="center" vertical="top"/>
    </xf>
    <xf numFmtId="38" fontId="25" fillId="0" borderId="19" xfId="1" applyFont="1" applyBorder="1" applyAlignment="1">
      <alignment horizontal="center" vertical="top"/>
    </xf>
    <xf numFmtId="38" fontId="25" fillId="0" borderId="6" xfId="1" applyFont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177" fontId="25" fillId="0" borderId="19" xfId="1" applyNumberFormat="1" applyFont="1" applyFill="1" applyBorder="1" applyAlignment="1">
      <alignment horizontal="center" vertical="top"/>
    </xf>
    <xf numFmtId="177" fontId="25" fillId="0" borderId="19" xfId="0" applyNumberFormat="1" applyFont="1" applyBorder="1" applyAlignment="1">
      <alignment horizontal="center" vertical="top"/>
    </xf>
    <xf numFmtId="177" fontId="25" fillId="0" borderId="6" xfId="1" applyNumberFormat="1" applyFont="1" applyFill="1" applyBorder="1" applyAlignment="1">
      <alignment horizontal="center" vertical="top"/>
    </xf>
    <xf numFmtId="177" fontId="25" fillId="0" borderId="6" xfId="0" applyNumberFormat="1" applyFont="1" applyBorder="1" applyAlignment="1">
      <alignment horizontal="center" vertical="top"/>
    </xf>
    <xf numFmtId="38" fontId="25" fillId="0" borderId="1" xfId="1" applyFont="1" applyBorder="1" applyAlignment="1">
      <alignment horizontal="center" vertical="center"/>
    </xf>
    <xf numFmtId="0" fontId="27" fillId="0" borderId="0" xfId="0" applyFont="1">
      <alignment vertical="center"/>
    </xf>
    <xf numFmtId="178" fontId="27" fillId="0" borderId="0" xfId="0" applyNumberFormat="1" applyFont="1">
      <alignment vertical="center"/>
    </xf>
    <xf numFmtId="38" fontId="27" fillId="0" borderId="0" xfId="1" applyFont="1" applyFill="1">
      <alignment vertical="center"/>
    </xf>
    <xf numFmtId="178" fontId="27" fillId="0" borderId="24" xfId="0" applyNumberFormat="1" applyFont="1" applyBorder="1">
      <alignment vertical="center"/>
    </xf>
    <xf numFmtId="179" fontId="27" fillId="0" borderId="1" xfId="0" applyNumberFormat="1" applyFont="1" applyBorder="1" applyAlignment="1">
      <alignment horizontal="center" vertical="center"/>
    </xf>
    <xf numFmtId="179" fontId="27" fillId="0" borderId="8" xfId="0" applyNumberFormat="1" applyFont="1" applyBorder="1" applyAlignment="1">
      <alignment horizontal="center" vertical="center"/>
    </xf>
    <xf numFmtId="178" fontId="27" fillId="0" borderId="23" xfId="0" applyNumberFormat="1" applyFont="1" applyBorder="1">
      <alignment vertical="center"/>
    </xf>
    <xf numFmtId="179" fontId="24" fillId="0" borderId="5" xfId="0" applyNumberFormat="1" applyFont="1" applyBorder="1" applyAlignment="1">
      <alignment horizontal="right" vertical="center"/>
    </xf>
    <xf numFmtId="179" fontId="24" fillId="0" borderId="26" xfId="0" applyNumberFormat="1" applyFont="1" applyBorder="1" applyAlignment="1">
      <alignment horizontal="right" vertical="center"/>
    </xf>
    <xf numFmtId="38" fontId="27" fillId="0" borderId="19" xfId="1" applyFont="1" applyFill="1" applyBorder="1" applyAlignment="1">
      <alignment horizontal="center" vertical="center"/>
    </xf>
    <xf numFmtId="38" fontId="27" fillId="0" borderId="28" xfId="1" applyFont="1" applyFill="1" applyBorder="1" applyAlignment="1">
      <alignment horizontal="center" vertical="center"/>
    </xf>
    <xf numFmtId="38" fontId="27" fillId="2" borderId="19" xfId="1" applyFont="1" applyFill="1" applyBorder="1" applyAlignment="1">
      <alignment horizontal="center" vertical="center"/>
    </xf>
    <xf numFmtId="178" fontId="27" fillId="0" borderId="21" xfId="0" applyNumberFormat="1" applyFont="1" applyBorder="1" applyAlignment="1">
      <alignment vertical="center" wrapText="1"/>
    </xf>
    <xf numFmtId="38" fontId="27" fillId="0" borderId="1" xfId="1" applyFont="1" applyFill="1" applyBorder="1" applyAlignment="1">
      <alignment horizontal="center" vertical="center" wrapText="1"/>
    </xf>
    <xf numFmtId="38" fontId="27" fillId="0" borderId="8" xfId="1" applyFont="1" applyFill="1" applyBorder="1" applyAlignment="1">
      <alignment horizontal="center" vertical="center" wrapText="1"/>
    </xf>
    <xf numFmtId="178" fontId="27" fillId="0" borderId="0" xfId="0" applyNumberFormat="1" applyFont="1" applyAlignment="1">
      <alignment vertical="center" wrapText="1"/>
    </xf>
    <xf numFmtId="38" fontId="24" fillId="0" borderId="5" xfId="1" applyFont="1" applyFill="1" applyBorder="1" applyAlignment="1">
      <alignment horizontal="right" vertical="center"/>
    </xf>
    <xf numFmtId="38" fontId="24" fillId="0" borderId="26" xfId="1" applyFont="1" applyFill="1" applyBorder="1" applyAlignment="1">
      <alignment horizontal="right" vertical="center"/>
    </xf>
    <xf numFmtId="178" fontId="27" fillId="0" borderId="32" xfId="0" applyNumberFormat="1" applyFont="1" applyBorder="1" applyAlignment="1">
      <alignment vertical="center" wrapText="1"/>
    </xf>
    <xf numFmtId="38" fontId="27" fillId="0" borderId="30" xfId="1" applyFont="1" applyFill="1" applyBorder="1" applyAlignment="1">
      <alignment horizontal="center" vertical="center"/>
    </xf>
    <xf numFmtId="38" fontId="27" fillId="0" borderId="31" xfId="1" applyFont="1" applyFill="1" applyBorder="1" applyAlignment="1">
      <alignment horizontal="center" vertical="center"/>
    </xf>
    <xf numFmtId="178" fontId="27" fillId="0" borderId="0" xfId="0" applyNumberFormat="1" applyFont="1" applyAlignment="1"/>
    <xf numFmtId="0" fontId="27" fillId="0" borderId="20" xfId="0" applyFont="1" applyBorder="1" applyAlignment="1">
      <alignment horizontal="center" vertical="center"/>
    </xf>
    <xf numFmtId="178" fontId="27" fillId="0" borderId="21" xfId="0" applyNumberFormat="1" applyFont="1" applyBorder="1">
      <alignment vertical="center"/>
    </xf>
    <xf numFmtId="38" fontId="24" fillId="0" borderId="19" xfId="1" applyFont="1" applyFill="1" applyBorder="1" applyAlignment="1">
      <alignment horizontal="right" vertical="center"/>
    </xf>
    <xf numFmtId="38" fontId="24" fillId="0" borderId="28" xfId="1" applyFont="1" applyFill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180" fontId="27" fillId="0" borderId="9" xfId="0" applyNumberFormat="1" applyFont="1" applyBorder="1" applyAlignment="1">
      <alignment horizontal="center" vertical="center"/>
    </xf>
    <xf numFmtId="180" fontId="27" fillId="0" borderId="7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179" fontId="0" fillId="0" borderId="19" xfId="0" applyNumberFormat="1" applyBorder="1" applyAlignment="1">
      <alignment horizontal="center" vertical="center" shrinkToFit="1"/>
    </xf>
    <xf numFmtId="179" fontId="0" fillId="0" borderId="26" xfId="0" applyNumberFormat="1" applyBorder="1" applyAlignment="1">
      <alignment horizontal="center" vertical="center" shrinkToFit="1"/>
    </xf>
    <xf numFmtId="38" fontId="26" fillId="0" borderId="19" xfId="1" applyFont="1" applyFill="1" applyBorder="1" applyAlignment="1">
      <alignment horizontal="right" vertical="center" wrapText="1"/>
    </xf>
    <xf numFmtId="38" fontId="26" fillId="0" borderId="28" xfId="1" applyFont="1" applyFill="1" applyBorder="1" applyAlignment="1">
      <alignment horizontal="right" vertical="center" wrapText="1"/>
    </xf>
    <xf numFmtId="0" fontId="23" fillId="0" borderId="5" xfId="3" applyFont="1" applyBorder="1" applyAlignment="1">
      <alignment horizontal="center" vertical="center" wrapText="1"/>
    </xf>
    <xf numFmtId="38" fontId="25" fillId="0" borderId="6" xfId="1" applyFont="1" applyBorder="1" applyAlignment="1">
      <alignment horizontal="center" vertical="center"/>
    </xf>
    <xf numFmtId="177" fontId="25" fillId="0" borderId="0" xfId="1" applyNumberFormat="1" applyFont="1" applyFill="1" applyBorder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177" fontId="0" fillId="0" borderId="0" xfId="0" applyNumberFormat="1" applyAlignment="1">
      <alignment horizontal="center" vertical="top" wrapText="1"/>
    </xf>
    <xf numFmtId="177" fontId="0" fillId="0" borderId="0" xfId="0" applyNumberFormat="1" applyAlignment="1">
      <alignment horizontal="center" vertical="center"/>
    </xf>
    <xf numFmtId="181" fontId="27" fillId="0" borderId="9" xfId="0" applyNumberFormat="1" applyFont="1" applyBorder="1" applyAlignment="1">
      <alignment horizontal="center" vertical="center"/>
    </xf>
    <xf numFmtId="181" fontId="27" fillId="0" borderId="7" xfId="0" applyNumberFormat="1" applyFont="1" applyBorder="1" applyAlignment="1">
      <alignment horizontal="center" vertical="center"/>
    </xf>
    <xf numFmtId="178" fontId="25" fillId="0" borderId="0" xfId="4" applyNumberFormat="1" applyFont="1">
      <alignment vertical="center"/>
    </xf>
    <xf numFmtId="178" fontId="25" fillId="0" borderId="24" xfId="4" applyNumberFormat="1" applyFont="1" applyBorder="1">
      <alignment vertical="center"/>
    </xf>
    <xf numFmtId="179" fontId="25" fillId="0" borderId="19" xfId="4" applyNumberFormat="1" applyFont="1" applyBorder="1" applyAlignment="1">
      <alignment horizontal="center" vertical="center" shrinkToFit="1"/>
    </xf>
    <xf numFmtId="179" fontId="25" fillId="0" borderId="26" xfId="4" applyNumberFormat="1" applyFont="1" applyBorder="1" applyAlignment="1">
      <alignment horizontal="center" vertical="center" shrinkToFit="1"/>
    </xf>
    <xf numFmtId="179" fontId="24" fillId="0" borderId="5" xfId="4" applyNumberFormat="1" applyFont="1" applyBorder="1" applyAlignment="1">
      <alignment horizontal="right" vertical="center"/>
    </xf>
    <xf numFmtId="179" fontId="24" fillId="0" borderId="26" xfId="4" applyNumberFormat="1" applyFont="1" applyBorder="1" applyAlignment="1">
      <alignment horizontal="right" vertical="center"/>
    </xf>
    <xf numFmtId="38" fontId="27" fillId="0" borderId="19" xfId="5" applyFont="1" applyFill="1" applyBorder="1" applyAlignment="1">
      <alignment horizontal="center" vertical="center"/>
    </xf>
    <xf numFmtId="38" fontId="27" fillId="0" borderId="28" xfId="5" applyFont="1" applyFill="1" applyBorder="1" applyAlignment="1">
      <alignment horizontal="center" vertical="center"/>
    </xf>
    <xf numFmtId="178" fontId="25" fillId="0" borderId="21" xfId="4" applyNumberFormat="1" applyFont="1" applyBorder="1" applyAlignment="1">
      <alignment vertical="center" wrapText="1"/>
    </xf>
    <xf numFmtId="38" fontId="27" fillId="0" borderId="1" xfId="5" applyFont="1" applyFill="1" applyBorder="1" applyAlignment="1">
      <alignment horizontal="center" vertical="center" wrapText="1"/>
    </xf>
    <xf numFmtId="38" fontId="27" fillId="0" borderId="8" xfId="5" applyFont="1" applyFill="1" applyBorder="1" applyAlignment="1">
      <alignment horizontal="center" vertical="center" wrapText="1"/>
    </xf>
    <xf numFmtId="178" fontId="25" fillId="0" borderId="0" xfId="4" applyNumberFormat="1" applyFont="1" applyAlignment="1">
      <alignment vertical="center" wrapText="1"/>
    </xf>
    <xf numFmtId="38" fontId="24" fillId="0" borderId="19" xfId="5" applyFont="1" applyFill="1" applyBorder="1" applyAlignment="1">
      <alignment horizontal="right" vertical="center" wrapText="1"/>
    </xf>
    <xf numFmtId="38" fontId="24" fillId="0" borderId="28" xfId="5" applyFont="1" applyFill="1" applyBorder="1" applyAlignment="1">
      <alignment horizontal="right" vertical="center" wrapText="1"/>
    </xf>
    <xf numFmtId="178" fontId="25" fillId="0" borderId="32" xfId="4" applyNumberFormat="1" applyFont="1" applyBorder="1" applyAlignment="1">
      <alignment vertical="center" wrapText="1"/>
    </xf>
    <xf numFmtId="38" fontId="27" fillId="0" borderId="30" xfId="5" applyFont="1" applyFill="1" applyBorder="1" applyAlignment="1">
      <alignment horizontal="center" vertical="center"/>
    </xf>
    <xf numFmtId="38" fontId="27" fillId="0" borderId="31" xfId="5" applyFont="1" applyFill="1" applyBorder="1" applyAlignment="1">
      <alignment horizontal="center" vertical="center"/>
    </xf>
    <xf numFmtId="0" fontId="0" fillId="0" borderId="33" xfId="0" applyBorder="1" applyAlignment="1">
      <alignment horizontal="left" wrapText="1"/>
    </xf>
    <xf numFmtId="0" fontId="0" fillId="0" borderId="36" xfId="0" applyBorder="1" applyAlignment="1">
      <alignment horizontal="left" vertical="top" wrapText="1"/>
    </xf>
    <xf numFmtId="0" fontId="0" fillId="0" borderId="36" xfId="0" applyBorder="1" applyAlignment="1">
      <alignment horizontal="left" wrapText="1"/>
    </xf>
    <xf numFmtId="0" fontId="0" fillId="0" borderId="36" xfId="0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35" xfId="0" applyBorder="1" applyAlignment="1">
      <alignment horizontal="left" vertical="center" wrapText="1"/>
    </xf>
    <xf numFmtId="0" fontId="0" fillId="0" borderId="34" xfId="0" applyBorder="1" applyAlignment="1">
      <alignment horizontal="left" vertical="top" wrapText="1"/>
    </xf>
    <xf numFmtId="0" fontId="28" fillId="0" borderId="33" xfId="0" applyFont="1" applyBorder="1" applyAlignment="1">
      <alignment horizontal="left" vertical="top" wrapText="1" indent="3"/>
    </xf>
    <xf numFmtId="0" fontId="28" fillId="0" borderId="34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left" vertical="center" wrapText="1" indent="1"/>
    </xf>
    <xf numFmtId="0" fontId="28" fillId="0" borderId="35" xfId="0" applyFont="1" applyBorder="1" applyAlignment="1">
      <alignment horizontal="left" vertical="top" wrapText="1"/>
    </xf>
    <xf numFmtId="0" fontId="28" fillId="0" borderId="34" xfId="0" applyFont="1" applyBorder="1" applyAlignment="1">
      <alignment horizontal="left" vertical="top" wrapText="1"/>
    </xf>
    <xf numFmtId="0" fontId="28" fillId="0" borderId="34" xfId="0" applyFont="1" applyBorder="1" applyAlignment="1">
      <alignment horizontal="right" vertical="top" wrapText="1"/>
    </xf>
    <xf numFmtId="0" fontId="28" fillId="0" borderId="33" xfId="0" applyFont="1" applyBorder="1" applyAlignment="1">
      <alignment horizontal="right" vertical="top" wrapText="1"/>
    </xf>
    <xf numFmtId="1" fontId="30" fillId="0" borderId="36" xfId="0" applyNumberFormat="1" applyFont="1" applyBorder="1" applyAlignment="1">
      <alignment horizontal="right" vertical="top" indent="2" shrinkToFit="1"/>
    </xf>
    <xf numFmtId="3" fontId="30" fillId="0" borderId="36" xfId="0" applyNumberFormat="1" applyFont="1" applyBorder="1" applyAlignment="1">
      <alignment horizontal="left" vertical="top" indent="1" shrinkToFit="1"/>
    </xf>
    <xf numFmtId="3" fontId="30" fillId="0" borderId="36" xfId="0" applyNumberFormat="1" applyFont="1" applyBorder="1" applyAlignment="1">
      <alignment horizontal="right" vertical="top" shrinkToFit="1"/>
    </xf>
    <xf numFmtId="1" fontId="30" fillId="0" borderId="36" xfId="0" applyNumberFormat="1" applyFont="1" applyBorder="1" applyAlignment="1">
      <alignment horizontal="center" vertical="top" shrinkToFit="1"/>
    </xf>
    <xf numFmtId="3" fontId="30" fillId="0" borderId="36" xfId="0" applyNumberFormat="1" applyFont="1" applyBorder="1" applyAlignment="1">
      <alignment horizontal="center" vertical="top" shrinkToFit="1"/>
    </xf>
    <xf numFmtId="1" fontId="30" fillId="0" borderId="36" xfId="0" applyNumberFormat="1" applyFont="1" applyBorder="1" applyAlignment="1">
      <alignment horizontal="left" vertical="top" indent="2" shrinkToFit="1"/>
    </xf>
    <xf numFmtId="1" fontId="30" fillId="0" borderId="35" xfId="0" applyNumberFormat="1" applyFont="1" applyBorder="1" applyAlignment="1">
      <alignment horizontal="left" vertical="top" indent="2" shrinkToFit="1"/>
    </xf>
    <xf numFmtId="3" fontId="30" fillId="0" borderId="35" xfId="0" applyNumberFormat="1" applyFont="1" applyBorder="1" applyAlignment="1">
      <alignment horizontal="right" vertical="top" shrinkToFit="1"/>
    </xf>
    <xf numFmtId="3" fontId="30" fillId="0" borderId="35" xfId="0" applyNumberFormat="1" applyFont="1" applyBorder="1" applyAlignment="1">
      <alignment horizontal="center" vertical="top" shrinkToFit="1"/>
    </xf>
    <xf numFmtId="3" fontId="30" fillId="0" borderId="34" xfId="0" applyNumberFormat="1" applyFont="1" applyBorder="1" applyAlignment="1">
      <alignment horizontal="center" vertical="center" shrinkToFit="1"/>
    </xf>
    <xf numFmtId="3" fontId="30" fillId="0" borderId="34" xfId="0" applyNumberFormat="1" applyFont="1" applyBorder="1" applyAlignment="1">
      <alignment horizontal="right" vertical="center" shrinkToFit="1"/>
    </xf>
    <xf numFmtId="3" fontId="30" fillId="0" borderId="34" xfId="0" applyNumberFormat="1" applyFont="1" applyBorder="1" applyAlignment="1">
      <alignment horizontal="left" vertical="center" indent="1" shrinkToFit="1"/>
    </xf>
    <xf numFmtId="0" fontId="31" fillId="0" borderId="34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left" vertical="center" wrapText="1" indent="1"/>
    </xf>
    <xf numFmtId="0" fontId="31" fillId="0" borderId="34" xfId="0" applyFont="1" applyBorder="1" applyAlignment="1">
      <alignment horizontal="left" vertical="top" wrapText="1"/>
    </xf>
    <xf numFmtId="0" fontId="31" fillId="0" borderId="34" xfId="0" applyFont="1" applyBorder="1" applyAlignment="1">
      <alignment horizontal="right" vertical="top" wrapText="1"/>
    </xf>
    <xf numFmtId="0" fontId="31" fillId="0" borderId="33" xfId="0" applyFont="1" applyBorder="1" applyAlignment="1">
      <alignment horizontal="center" vertical="top" wrapText="1"/>
    </xf>
    <xf numFmtId="0" fontId="31" fillId="0" borderId="33" xfId="0" applyFont="1" applyBorder="1" applyAlignment="1">
      <alignment horizontal="right" vertical="top" wrapText="1"/>
    </xf>
    <xf numFmtId="0" fontId="0" fillId="0" borderId="36" xfId="0" applyBorder="1" applyAlignment="1">
      <alignment horizontal="center" vertical="top" wrapText="1"/>
    </xf>
    <xf numFmtId="0" fontId="31" fillId="0" borderId="36" xfId="0" applyFont="1" applyBorder="1" applyAlignment="1">
      <alignment horizontal="center" vertical="top" wrapText="1"/>
    </xf>
    <xf numFmtId="1" fontId="33" fillId="0" borderId="36" xfId="0" applyNumberFormat="1" applyFont="1" applyBorder="1" applyAlignment="1">
      <alignment horizontal="center" vertical="top" shrinkToFit="1"/>
    </xf>
    <xf numFmtId="3" fontId="33" fillId="0" borderId="36" xfId="0" applyNumberFormat="1" applyFont="1" applyBorder="1" applyAlignment="1">
      <alignment horizontal="left" vertical="top" indent="1" shrinkToFit="1"/>
    </xf>
    <xf numFmtId="3" fontId="33" fillId="0" borderId="36" xfId="0" applyNumberFormat="1" applyFont="1" applyBorder="1" applyAlignment="1">
      <alignment horizontal="right" vertical="top" shrinkToFit="1"/>
    </xf>
    <xf numFmtId="1" fontId="33" fillId="0" borderId="36" xfId="0" applyNumberFormat="1" applyFont="1" applyBorder="1" applyAlignment="1">
      <alignment horizontal="center" vertical="center" shrinkToFit="1"/>
    </xf>
    <xf numFmtId="3" fontId="33" fillId="0" borderId="36" xfId="0" applyNumberFormat="1" applyFont="1" applyBorder="1" applyAlignment="1">
      <alignment horizontal="left" vertical="center" indent="1" shrinkToFit="1"/>
    </xf>
    <xf numFmtId="3" fontId="33" fillId="0" borderId="36" xfId="0" applyNumberFormat="1" applyFont="1" applyBorder="1" applyAlignment="1">
      <alignment horizontal="right" vertical="center" shrinkToFit="1"/>
    </xf>
    <xf numFmtId="3" fontId="33" fillId="0" borderId="36" xfId="0" applyNumberFormat="1" applyFont="1" applyBorder="1" applyAlignment="1">
      <alignment horizontal="center" vertical="top" shrinkToFit="1"/>
    </xf>
    <xf numFmtId="3" fontId="33" fillId="0" borderId="36" xfId="0" applyNumberFormat="1" applyFont="1" applyBorder="1" applyAlignment="1">
      <alignment horizontal="center" vertical="center" shrinkToFit="1"/>
    </xf>
    <xf numFmtId="1" fontId="33" fillId="0" borderId="35" xfId="0" applyNumberFormat="1" applyFont="1" applyBorder="1" applyAlignment="1">
      <alignment horizontal="center" vertical="center" shrinkToFit="1"/>
    </xf>
    <xf numFmtId="3" fontId="33" fillId="0" borderId="35" xfId="0" applyNumberFormat="1" applyFont="1" applyBorder="1" applyAlignment="1">
      <alignment horizontal="center" vertical="center" shrinkToFit="1"/>
    </xf>
    <xf numFmtId="3" fontId="33" fillId="0" borderId="34" xfId="0" applyNumberFormat="1" applyFont="1" applyBorder="1" applyAlignment="1">
      <alignment horizontal="left" vertical="center" indent="1" shrinkToFit="1"/>
    </xf>
    <xf numFmtId="3" fontId="33" fillId="0" borderId="34" xfId="0" applyNumberFormat="1" applyFont="1" applyBorder="1" applyAlignment="1">
      <alignment horizontal="center" vertical="center" shrinkToFit="1"/>
    </xf>
    <xf numFmtId="3" fontId="33" fillId="0" borderId="34" xfId="0" applyNumberFormat="1" applyFont="1" applyBorder="1" applyAlignment="1">
      <alignment horizontal="right" vertical="center" shrinkToFit="1"/>
    </xf>
    <xf numFmtId="0" fontId="3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right"/>
    </xf>
    <xf numFmtId="0" fontId="27" fillId="0" borderId="10" xfId="0" applyFont="1" applyBorder="1" applyAlignment="1">
      <alignment horizontal="center" vertical="center"/>
    </xf>
    <xf numFmtId="0" fontId="23" fillId="0" borderId="20" xfId="3" applyFont="1" applyBorder="1" applyAlignment="1">
      <alignment horizontal="center" vertical="top"/>
    </xf>
    <xf numFmtId="0" fontId="23" fillId="0" borderId="0" xfId="3" applyFont="1" applyAlignment="1">
      <alignment horizontal="center" vertical="top"/>
    </xf>
    <xf numFmtId="0" fontId="23" fillId="0" borderId="3" xfId="3" applyFont="1" applyBorder="1" applyAlignment="1">
      <alignment horizontal="center" vertical="top"/>
    </xf>
    <xf numFmtId="0" fontId="23" fillId="0" borderId="10" xfId="3" applyFont="1" applyBorder="1" applyAlignment="1">
      <alignment horizontal="center" vertical="center"/>
    </xf>
    <xf numFmtId="177" fontId="17" fillId="0" borderId="0" xfId="0" applyNumberFormat="1" applyFont="1" applyAlignment="1">
      <alignment vertical="top" wrapText="1"/>
    </xf>
    <xf numFmtId="0" fontId="24" fillId="0" borderId="21" xfId="2" applyFont="1" applyBorder="1" applyAlignment="1">
      <alignment vertical="center"/>
    </xf>
    <xf numFmtId="0" fontId="17" fillId="0" borderId="0" xfId="0" applyFont="1" applyAlignment="1">
      <alignment vertical="top" wrapText="1"/>
    </xf>
    <xf numFmtId="0" fontId="35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36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25" fillId="0" borderId="10" xfId="4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3" fontId="3" fillId="0" borderId="36" xfId="0" applyNumberFormat="1" applyFont="1" applyBorder="1" applyAlignment="1">
      <alignment horizontal="left" vertical="center" wrapText="1" indent="1"/>
    </xf>
    <xf numFmtId="3" fontId="3" fillId="0" borderId="36" xfId="0" applyNumberFormat="1" applyFont="1" applyBorder="1" applyAlignment="1">
      <alignment horizontal="left" vertical="top" wrapText="1" indent="1"/>
    </xf>
    <xf numFmtId="0" fontId="3" fillId="0" borderId="36" xfId="0" applyFont="1" applyBorder="1" applyAlignment="1">
      <alignment horizontal="left" vertical="top" wrapText="1" indent="1"/>
    </xf>
    <xf numFmtId="3" fontId="39" fillId="0" borderId="36" xfId="0" applyNumberFormat="1" applyFont="1" applyBorder="1" applyAlignment="1">
      <alignment horizontal="left" vertical="top" wrapText="1" indent="1"/>
    </xf>
    <xf numFmtId="0" fontId="42" fillId="0" borderId="0" xfId="0" applyFont="1">
      <alignment vertical="center"/>
    </xf>
    <xf numFmtId="0" fontId="34" fillId="2" borderId="4" xfId="0" applyFont="1" applyFill="1" applyBorder="1" applyAlignment="1" applyProtection="1">
      <alignment horizontal="center" vertical="center" shrinkToFit="1"/>
      <protection locked="0"/>
    </xf>
    <xf numFmtId="0" fontId="34" fillId="2" borderId="4" xfId="0" applyFont="1" applyFill="1" applyBorder="1" applyAlignment="1" applyProtection="1">
      <alignment horizontal="center" vertical="center"/>
      <protection locked="0"/>
    </xf>
    <xf numFmtId="0" fontId="34" fillId="2" borderId="38" xfId="0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5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38" fontId="0" fillId="0" borderId="0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38" fontId="0" fillId="0" borderId="0" xfId="0" applyNumberFormat="1" applyAlignment="1">
      <alignment horizontal="right" vertical="center"/>
    </xf>
    <xf numFmtId="0" fontId="34" fillId="0" borderId="23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37" fillId="2" borderId="0" xfId="0" applyFont="1" applyFill="1" applyAlignment="1">
      <alignment horizontal="center" vertical="center"/>
    </xf>
    <xf numFmtId="182" fontId="37" fillId="2" borderId="0" xfId="0" applyNumberFormat="1" applyFont="1" applyFill="1" applyAlignment="1">
      <alignment horizontal="right" vertical="center" shrinkToFit="1"/>
    </xf>
    <xf numFmtId="0" fontId="37" fillId="2" borderId="0" xfId="0" applyFont="1" applyFill="1" applyAlignment="1">
      <alignment horizontal="right" vertical="center" shrinkToFit="1"/>
    </xf>
    <xf numFmtId="0" fontId="34" fillId="0" borderId="37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182" fontId="36" fillId="9" borderId="37" xfId="0" applyNumberFormat="1" applyFont="1" applyFill="1" applyBorder="1" applyAlignment="1">
      <alignment horizontal="right" vertical="center"/>
    </xf>
    <xf numFmtId="182" fontId="36" fillId="9" borderId="38" xfId="0" applyNumberFormat="1" applyFont="1" applyFill="1" applyBorder="1" applyAlignment="1">
      <alignment horizontal="right" vertical="center"/>
    </xf>
    <xf numFmtId="0" fontId="38" fillId="7" borderId="0" xfId="0" applyFont="1" applyFill="1" applyAlignment="1">
      <alignment horizontal="center" vertical="center"/>
    </xf>
    <xf numFmtId="182" fontId="36" fillId="6" borderId="37" xfId="0" applyNumberFormat="1" applyFont="1" applyFill="1" applyBorder="1" applyAlignment="1">
      <alignment horizontal="right" vertical="center"/>
    </xf>
    <xf numFmtId="182" fontId="36" fillId="6" borderId="38" xfId="0" applyNumberFormat="1" applyFont="1" applyFill="1" applyBorder="1" applyAlignment="1">
      <alignment horizontal="right" vertical="center"/>
    </xf>
    <xf numFmtId="182" fontId="36" fillId="8" borderId="42" xfId="0" applyNumberFormat="1" applyFont="1" applyFill="1" applyBorder="1" applyAlignment="1">
      <alignment horizontal="right" vertical="center"/>
    </xf>
    <xf numFmtId="0" fontId="36" fillId="8" borderId="38" xfId="0" applyFont="1" applyFill="1" applyBorder="1" applyAlignment="1">
      <alignment horizontal="right" vertical="center"/>
    </xf>
    <xf numFmtId="0" fontId="34" fillId="0" borderId="32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182" fontId="36" fillId="0" borderId="37" xfId="0" applyNumberFormat="1" applyFont="1" applyBorder="1" applyAlignment="1">
      <alignment horizontal="right" vertical="center"/>
    </xf>
    <xf numFmtId="182" fontId="36" fillId="0" borderId="38" xfId="0" applyNumberFormat="1" applyFont="1" applyBorder="1" applyAlignment="1">
      <alignment horizontal="right" vertical="center"/>
    </xf>
    <xf numFmtId="0" fontId="34" fillId="0" borderId="41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82" fontId="36" fillId="5" borderId="37" xfId="0" applyNumberFormat="1" applyFont="1" applyFill="1" applyBorder="1" applyAlignment="1">
      <alignment horizontal="right" vertical="center"/>
    </xf>
    <xf numFmtId="182" fontId="36" fillId="5" borderId="38" xfId="0" applyNumberFormat="1" applyFont="1" applyFill="1" applyBorder="1" applyAlignment="1">
      <alignment horizontal="right" vertical="center"/>
    </xf>
    <xf numFmtId="178" fontId="27" fillId="0" borderId="25" xfId="0" applyNumberFormat="1" applyFont="1" applyBorder="1" applyAlignment="1">
      <alignment horizontal="distributed" vertical="center" wrapText="1"/>
    </xf>
    <xf numFmtId="178" fontId="27" fillId="0" borderId="27" xfId="0" applyNumberFormat="1" applyFont="1" applyBorder="1" applyAlignment="1">
      <alignment horizontal="distributed" vertical="center" wrapText="1"/>
    </xf>
    <xf numFmtId="178" fontId="27" fillId="0" borderId="29" xfId="0" applyNumberFormat="1" applyFont="1" applyBorder="1" applyAlignment="1">
      <alignment horizontal="distributed" vertical="center" wrapText="1"/>
    </xf>
    <xf numFmtId="178" fontId="27" fillId="0" borderId="27" xfId="0" applyNumberFormat="1" applyFont="1" applyBorder="1" applyAlignment="1">
      <alignment horizontal="center" vertical="center" textRotation="255" wrapText="1"/>
    </xf>
    <xf numFmtId="178" fontId="27" fillId="0" borderId="12" xfId="0" applyNumberFormat="1" applyFont="1" applyBorder="1" applyAlignment="1">
      <alignment horizontal="center" vertical="center" textRotation="255" wrapText="1"/>
    </xf>
    <xf numFmtId="178" fontId="27" fillId="0" borderId="11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178" fontId="27" fillId="0" borderId="25" xfId="0" applyNumberFormat="1" applyFont="1" applyBorder="1" applyAlignment="1">
      <alignment horizontal="center" vertical="center" textRotation="255" wrapText="1"/>
    </xf>
    <xf numFmtId="0" fontId="23" fillId="0" borderId="19" xfId="3" applyFont="1" applyBorder="1" applyAlignment="1">
      <alignment horizontal="center" vertical="center" wrapText="1"/>
    </xf>
    <xf numFmtId="0" fontId="23" fillId="0" borderId="14" xfId="3" applyFont="1" applyBorder="1" applyAlignment="1">
      <alignment horizontal="center" vertical="center" wrapText="1"/>
    </xf>
    <xf numFmtId="0" fontId="23" fillId="0" borderId="16" xfId="3" applyFont="1" applyBorder="1" applyAlignment="1">
      <alignment horizontal="center" vertical="center" wrapText="1"/>
    </xf>
    <xf numFmtId="0" fontId="24" fillId="0" borderId="5" xfId="3" applyFont="1" applyBorder="1" applyAlignment="1">
      <alignment horizontal="left" vertical="center" wrapText="1"/>
    </xf>
    <xf numFmtId="0" fontId="24" fillId="0" borderId="6" xfId="3" applyFont="1" applyBorder="1" applyAlignment="1">
      <alignment horizontal="left" vertical="center" wrapText="1"/>
    </xf>
    <xf numFmtId="0" fontId="23" fillId="0" borderId="23" xfId="3" applyFont="1" applyBorder="1" applyAlignment="1">
      <alignment horizontal="center" vertical="top"/>
    </xf>
    <xf numFmtId="0" fontId="23" fillId="0" borderId="10" xfId="3" applyFont="1" applyBorder="1" applyAlignment="1">
      <alignment horizontal="center" vertical="top"/>
    </xf>
    <xf numFmtId="0" fontId="23" fillId="0" borderId="22" xfId="3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textRotation="255" wrapText="1"/>
    </xf>
    <xf numFmtId="0" fontId="27" fillId="0" borderId="12" xfId="0" applyFont="1" applyBorder="1" applyAlignment="1">
      <alignment horizontal="center" vertical="center" textRotation="255" wrapText="1"/>
    </xf>
    <xf numFmtId="178" fontId="0" fillId="0" borderId="25" xfId="0" applyNumberFormat="1" applyBorder="1" applyAlignment="1">
      <alignment horizontal="distributed" vertical="center" wrapText="1"/>
    </xf>
    <xf numFmtId="178" fontId="0" fillId="0" borderId="27" xfId="0" applyNumberFormat="1" applyBorder="1" applyAlignment="1">
      <alignment horizontal="distributed" vertical="center" wrapText="1"/>
    </xf>
    <xf numFmtId="178" fontId="0" fillId="0" borderId="29" xfId="0" applyNumberFormat="1" applyBorder="1" applyAlignment="1">
      <alignment horizontal="distributed" vertical="center" wrapText="1"/>
    </xf>
    <xf numFmtId="0" fontId="0" fillId="0" borderId="27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178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78" fontId="0" fillId="0" borderId="25" xfId="0" applyNumberFormat="1" applyBorder="1" applyAlignment="1">
      <alignment horizontal="center" vertical="center" textRotation="255" wrapText="1"/>
    </xf>
    <xf numFmtId="178" fontId="0" fillId="0" borderId="27" xfId="0" applyNumberFormat="1" applyBorder="1" applyAlignment="1">
      <alignment horizontal="center" vertical="center" textRotation="255" wrapText="1"/>
    </xf>
    <xf numFmtId="178" fontId="25" fillId="0" borderId="25" xfId="4" applyNumberFormat="1" applyFont="1" applyBorder="1" applyAlignment="1">
      <alignment horizontal="distributed" vertical="center" wrapText="1"/>
    </xf>
    <xf numFmtId="178" fontId="25" fillId="0" borderId="27" xfId="4" applyNumberFormat="1" applyFont="1" applyBorder="1" applyAlignment="1">
      <alignment horizontal="distributed" vertical="center" wrapText="1"/>
    </xf>
    <xf numFmtId="178" fontId="25" fillId="0" borderId="29" xfId="4" applyNumberFormat="1" applyFont="1" applyBorder="1" applyAlignment="1">
      <alignment horizontal="distributed" vertical="center" wrapText="1"/>
    </xf>
    <xf numFmtId="0" fontId="25" fillId="0" borderId="27" xfId="4" applyFont="1" applyBorder="1" applyAlignment="1">
      <alignment horizontal="center" vertical="center" textRotation="255" wrapText="1"/>
    </xf>
    <xf numFmtId="0" fontId="25" fillId="0" borderId="12" xfId="4" applyFont="1" applyBorder="1" applyAlignment="1">
      <alignment horizontal="center" vertical="center" textRotation="255" wrapText="1"/>
    </xf>
    <xf numFmtId="178" fontId="25" fillId="0" borderId="11" xfId="4" applyNumberFormat="1" applyFont="1" applyBorder="1" applyAlignment="1">
      <alignment horizontal="center" vertical="center" wrapText="1"/>
    </xf>
    <xf numFmtId="0" fontId="25" fillId="0" borderId="12" xfId="4" applyFont="1" applyBorder="1" applyAlignment="1">
      <alignment horizontal="center" vertical="center"/>
    </xf>
    <xf numFmtId="178" fontId="25" fillId="0" borderId="25" xfId="4" applyNumberFormat="1" applyFont="1" applyBorder="1" applyAlignment="1">
      <alignment horizontal="center" vertical="center" textRotation="255" wrapText="1"/>
    </xf>
    <xf numFmtId="178" fontId="25" fillId="0" borderId="27" xfId="4" applyNumberFormat="1" applyFont="1" applyBorder="1" applyAlignment="1">
      <alignment horizontal="center" vertical="center" textRotation="255" wrapText="1"/>
    </xf>
    <xf numFmtId="0" fontId="31" fillId="0" borderId="33" xfId="0" applyFont="1" applyBorder="1" applyAlignment="1">
      <alignment horizontal="left" vertical="center" wrapText="1"/>
    </xf>
    <xf numFmtId="0" fontId="31" fillId="0" borderId="35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28" fillId="0" borderId="33" xfId="0" applyFont="1" applyBorder="1" applyAlignment="1">
      <alignment horizontal="left" vertical="top" wrapText="1"/>
    </xf>
    <xf numFmtId="0" fontId="28" fillId="0" borderId="35" xfId="0" applyFont="1" applyBorder="1" applyAlignment="1">
      <alignment horizontal="left" vertical="top" wrapText="1"/>
    </xf>
    <xf numFmtId="3" fontId="30" fillId="0" borderId="36" xfId="0" applyNumberFormat="1" applyFont="1" applyBorder="1" applyAlignment="1">
      <alignment horizontal="left" vertical="top" indent="1" shrinkToFit="1"/>
    </xf>
    <xf numFmtId="3" fontId="30" fillId="0" borderId="35" xfId="0" applyNumberFormat="1" applyFont="1" applyBorder="1" applyAlignment="1">
      <alignment horizontal="left" vertical="top" indent="1" shrinkToFit="1"/>
    </xf>
  </cellXfs>
  <cellStyles count="6">
    <cellStyle name="桁区切り" xfId="1" builtinId="6"/>
    <cellStyle name="桁区切り 2" xfId="5" xr:uid="{DA9649D9-A64B-48E1-9442-FDE3F8DDC95A}"/>
    <cellStyle name="標準" xfId="0" builtinId="0"/>
    <cellStyle name="標準 2" xfId="4" xr:uid="{2D5464AA-F28E-46C0-A6DD-19090595BE45}"/>
    <cellStyle name="標準_Sheet1" xfId="2" xr:uid="{35B15117-0B60-414F-A95A-DF441B382806}"/>
    <cellStyle name="標準_平成１８年４月制度改正俸給表" xfId="3" xr:uid="{4E73C499-E791-4F76-9CC8-98160AF956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年収の推移（新旧制度の比較）</a:t>
            </a:r>
          </a:p>
        </c:rich>
      </c:tx>
      <c:layout>
        <c:manualLayout>
          <c:xMode val="edge"/>
          <c:yMode val="edge"/>
          <c:x val="0.23476982768458288"/>
          <c:y val="2.0669356756047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合計!$L$128</c:f>
              <c:strCache>
                <c:ptCount val="1"/>
                <c:pt idx="0">
                  <c:v>旧制度</c:v>
                </c:pt>
              </c:strCache>
            </c:strRef>
          </c:tx>
          <c:spPr>
            <a:ln w="5080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合計!$K$129:$K$165</c:f>
              <c:numCache>
                <c:formatCode>General</c:formatCode>
                <c:ptCount val="37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54</c:v>
                </c:pt>
                <c:pt idx="32">
                  <c:v>55</c:v>
                </c:pt>
                <c:pt idx="33">
                  <c:v>56</c:v>
                </c:pt>
                <c:pt idx="34">
                  <c:v>57</c:v>
                </c:pt>
                <c:pt idx="35">
                  <c:v>58</c:v>
                </c:pt>
                <c:pt idx="36">
                  <c:v>59</c:v>
                </c:pt>
              </c:numCache>
            </c:numRef>
          </c:cat>
          <c:val>
            <c:numRef>
              <c:f>合計!$L$129:$L$165</c:f>
              <c:numCache>
                <c:formatCode>General</c:formatCode>
                <c:ptCount val="37"/>
                <c:pt idx="0">
                  <c:v>3083184</c:v>
                </c:pt>
                <c:pt idx="1">
                  <c:v>3193532</c:v>
                </c:pt>
                <c:pt idx="2">
                  <c:v>3305822</c:v>
                </c:pt>
                <c:pt idx="3">
                  <c:v>3422466</c:v>
                </c:pt>
                <c:pt idx="4">
                  <c:v>3537756</c:v>
                </c:pt>
                <c:pt idx="5">
                  <c:v>3648104</c:v>
                </c:pt>
                <c:pt idx="6">
                  <c:v>3756806</c:v>
                </c:pt>
                <c:pt idx="7">
                  <c:v>4022504</c:v>
                </c:pt>
                <c:pt idx="8">
                  <c:v>4138316</c:v>
                </c:pt>
                <c:pt idx="9">
                  <c:v>4231800</c:v>
                </c:pt>
                <c:pt idx="10">
                  <c:v>4340310</c:v>
                </c:pt>
                <c:pt idx="11">
                  <c:v>4448816</c:v>
                </c:pt>
                <c:pt idx="12">
                  <c:v>4567340</c:v>
                </c:pt>
                <c:pt idx="13">
                  <c:v>4913014</c:v>
                </c:pt>
                <c:pt idx="14">
                  <c:v>5083558</c:v>
                </c:pt>
                <c:pt idx="15">
                  <c:v>5220586</c:v>
                </c:pt>
                <c:pt idx="16">
                  <c:v>5352538</c:v>
                </c:pt>
                <c:pt idx="17">
                  <c:v>5486182</c:v>
                </c:pt>
                <c:pt idx="18">
                  <c:v>5607984</c:v>
                </c:pt>
                <c:pt idx="19">
                  <c:v>5738246</c:v>
                </c:pt>
                <c:pt idx="20">
                  <c:v>5865122</c:v>
                </c:pt>
                <c:pt idx="21">
                  <c:v>5964934</c:v>
                </c:pt>
                <c:pt idx="22">
                  <c:v>6042752</c:v>
                </c:pt>
                <c:pt idx="23">
                  <c:v>6110420</c:v>
                </c:pt>
                <c:pt idx="24">
                  <c:v>6161170</c:v>
                </c:pt>
                <c:pt idx="25">
                  <c:v>6201772</c:v>
                </c:pt>
                <c:pt idx="26">
                  <c:v>6242372</c:v>
                </c:pt>
                <c:pt idx="27">
                  <c:v>6279590</c:v>
                </c:pt>
                <c:pt idx="28">
                  <c:v>6316806</c:v>
                </c:pt>
                <c:pt idx="29">
                  <c:v>6350640</c:v>
                </c:pt>
                <c:pt idx="30">
                  <c:v>6496902</c:v>
                </c:pt>
                <c:pt idx="31">
                  <c:v>6507968</c:v>
                </c:pt>
                <c:pt idx="32">
                  <c:v>6579020</c:v>
                </c:pt>
                <c:pt idx="33">
                  <c:v>6831384</c:v>
                </c:pt>
                <c:pt idx="34">
                  <c:v>6866484</c:v>
                </c:pt>
                <c:pt idx="35">
                  <c:v>6866484</c:v>
                </c:pt>
                <c:pt idx="36">
                  <c:v>6866484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8-41E8-9144-B350BB9EC0BE}"/>
            </c:ext>
          </c:extLst>
        </c:ser>
        <c:ser>
          <c:idx val="1"/>
          <c:order val="1"/>
          <c:tx>
            <c:strRef>
              <c:f>合計!$M$128</c:f>
              <c:strCache>
                <c:ptCount val="1"/>
                <c:pt idx="0">
                  <c:v>新・6級改善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合計!$K$129:$K$165</c:f>
              <c:numCache>
                <c:formatCode>General</c:formatCode>
                <c:ptCount val="37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54</c:v>
                </c:pt>
                <c:pt idx="32">
                  <c:v>55</c:v>
                </c:pt>
                <c:pt idx="33">
                  <c:v>56</c:v>
                </c:pt>
                <c:pt idx="34">
                  <c:v>57</c:v>
                </c:pt>
                <c:pt idx="35">
                  <c:v>58</c:v>
                </c:pt>
                <c:pt idx="36">
                  <c:v>59</c:v>
                </c:pt>
              </c:numCache>
            </c:numRef>
          </c:cat>
          <c:val>
            <c:numRef>
              <c:f>合計!$M$129:$M$165</c:f>
              <c:numCache>
                <c:formatCode>General</c:formatCode>
                <c:ptCount val="37"/>
                <c:pt idx="0">
                  <c:v>3083184</c:v>
                </c:pt>
                <c:pt idx="1">
                  <c:v>3193532</c:v>
                </c:pt>
                <c:pt idx="2">
                  <c:v>3305822</c:v>
                </c:pt>
                <c:pt idx="3">
                  <c:v>3422466</c:v>
                </c:pt>
                <c:pt idx="4">
                  <c:v>3537756</c:v>
                </c:pt>
                <c:pt idx="5">
                  <c:v>3648104</c:v>
                </c:pt>
                <c:pt idx="6">
                  <c:v>3756806</c:v>
                </c:pt>
                <c:pt idx="7">
                  <c:v>4022504</c:v>
                </c:pt>
                <c:pt idx="8">
                  <c:v>4138316</c:v>
                </c:pt>
                <c:pt idx="9">
                  <c:v>4231800</c:v>
                </c:pt>
                <c:pt idx="10">
                  <c:v>4340310</c:v>
                </c:pt>
                <c:pt idx="11">
                  <c:v>4448816</c:v>
                </c:pt>
                <c:pt idx="12">
                  <c:v>4567340</c:v>
                </c:pt>
                <c:pt idx="13">
                  <c:v>4679186</c:v>
                </c:pt>
                <c:pt idx="14">
                  <c:v>4797710</c:v>
                </c:pt>
                <c:pt idx="15">
                  <c:v>4912896</c:v>
                </c:pt>
                <c:pt idx="16">
                  <c:v>5305138</c:v>
                </c:pt>
                <c:pt idx="17">
                  <c:v>5486182</c:v>
                </c:pt>
                <c:pt idx="18">
                  <c:v>5607984</c:v>
                </c:pt>
                <c:pt idx="19">
                  <c:v>5738246</c:v>
                </c:pt>
                <c:pt idx="20">
                  <c:v>5865122</c:v>
                </c:pt>
                <c:pt idx="21">
                  <c:v>5964934</c:v>
                </c:pt>
                <c:pt idx="22">
                  <c:v>6042752</c:v>
                </c:pt>
                <c:pt idx="23">
                  <c:v>6110420</c:v>
                </c:pt>
                <c:pt idx="24">
                  <c:v>6161170</c:v>
                </c:pt>
                <c:pt idx="25">
                  <c:v>6201772</c:v>
                </c:pt>
                <c:pt idx="26">
                  <c:v>6242372</c:v>
                </c:pt>
                <c:pt idx="27">
                  <c:v>6279590</c:v>
                </c:pt>
                <c:pt idx="28">
                  <c:v>6316806</c:v>
                </c:pt>
                <c:pt idx="29">
                  <c:v>6350640</c:v>
                </c:pt>
                <c:pt idx="30">
                  <c:v>6496902</c:v>
                </c:pt>
                <c:pt idx="31">
                  <c:v>6819812</c:v>
                </c:pt>
                <c:pt idx="32">
                  <c:v>6885336</c:v>
                </c:pt>
                <c:pt idx="33">
                  <c:v>6885336</c:v>
                </c:pt>
                <c:pt idx="34">
                  <c:v>6885336</c:v>
                </c:pt>
                <c:pt idx="35">
                  <c:v>6885336</c:v>
                </c:pt>
                <c:pt idx="36">
                  <c:v>6885336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08-41E8-9144-B350BB9EC0BE}"/>
            </c:ext>
          </c:extLst>
        </c:ser>
        <c:ser>
          <c:idx val="2"/>
          <c:order val="2"/>
          <c:tx>
            <c:strRef>
              <c:f>合計!$N$128</c:f>
              <c:strCache>
                <c:ptCount val="1"/>
                <c:pt idx="0">
                  <c:v>新・4級どまり</c:v>
                </c:pt>
              </c:strCache>
            </c:strRef>
          </c:tx>
          <c:spPr>
            <a:ln w="50800" cap="rnd" cmpd="thinThick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合計!$K$129:$K$165</c:f>
              <c:numCache>
                <c:formatCode>General</c:formatCode>
                <c:ptCount val="37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54</c:v>
                </c:pt>
                <c:pt idx="32">
                  <c:v>55</c:v>
                </c:pt>
                <c:pt idx="33">
                  <c:v>56</c:v>
                </c:pt>
                <c:pt idx="34">
                  <c:v>57</c:v>
                </c:pt>
                <c:pt idx="35">
                  <c:v>58</c:v>
                </c:pt>
                <c:pt idx="36">
                  <c:v>59</c:v>
                </c:pt>
              </c:numCache>
            </c:numRef>
          </c:cat>
          <c:val>
            <c:numRef>
              <c:f>合計!$N$129:$N$165</c:f>
              <c:numCache>
                <c:formatCode>General</c:formatCode>
                <c:ptCount val="37"/>
                <c:pt idx="0">
                  <c:v>3083184</c:v>
                </c:pt>
                <c:pt idx="1">
                  <c:v>3193532</c:v>
                </c:pt>
                <c:pt idx="2">
                  <c:v>3305822</c:v>
                </c:pt>
                <c:pt idx="3">
                  <c:v>3422466</c:v>
                </c:pt>
                <c:pt idx="4">
                  <c:v>3537756</c:v>
                </c:pt>
                <c:pt idx="5">
                  <c:v>3648104</c:v>
                </c:pt>
                <c:pt idx="6">
                  <c:v>3756806</c:v>
                </c:pt>
                <c:pt idx="7">
                  <c:v>4022504</c:v>
                </c:pt>
                <c:pt idx="8">
                  <c:v>4138316</c:v>
                </c:pt>
                <c:pt idx="9">
                  <c:v>4231800</c:v>
                </c:pt>
                <c:pt idx="10">
                  <c:v>4340310</c:v>
                </c:pt>
                <c:pt idx="11">
                  <c:v>4448816</c:v>
                </c:pt>
                <c:pt idx="12">
                  <c:v>4567340</c:v>
                </c:pt>
                <c:pt idx="13">
                  <c:v>4679186</c:v>
                </c:pt>
                <c:pt idx="14">
                  <c:v>4797710</c:v>
                </c:pt>
                <c:pt idx="15">
                  <c:v>4912896</c:v>
                </c:pt>
                <c:pt idx="16">
                  <c:v>5305138</c:v>
                </c:pt>
                <c:pt idx="17">
                  <c:v>5486182</c:v>
                </c:pt>
                <c:pt idx="18">
                  <c:v>5607984</c:v>
                </c:pt>
                <c:pt idx="19">
                  <c:v>5738246</c:v>
                </c:pt>
                <c:pt idx="20">
                  <c:v>5865122</c:v>
                </c:pt>
                <c:pt idx="21">
                  <c:v>5964934</c:v>
                </c:pt>
                <c:pt idx="22">
                  <c:v>6042752</c:v>
                </c:pt>
                <c:pt idx="23">
                  <c:v>6110420</c:v>
                </c:pt>
                <c:pt idx="24">
                  <c:v>6161170</c:v>
                </c:pt>
                <c:pt idx="25">
                  <c:v>6201772</c:v>
                </c:pt>
                <c:pt idx="26">
                  <c:v>6242372</c:v>
                </c:pt>
                <c:pt idx="27">
                  <c:v>6279590</c:v>
                </c:pt>
                <c:pt idx="28">
                  <c:v>6316806</c:v>
                </c:pt>
                <c:pt idx="29">
                  <c:v>6350640</c:v>
                </c:pt>
                <c:pt idx="30">
                  <c:v>6382784</c:v>
                </c:pt>
                <c:pt idx="31">
                  <c:v>6411542</c:v>
                </c:pt>
                <c:pt idx="32">
                  <c:v>6440300</c:v>
                </c:pt>
                <c:pt idx="33">
                  <c:v>6440300</c:v>
                </c:pt>
                <c:pt idx="34">
                  <c:v>6440300</c:v>
                </c:pt>
                <c:pt idx="35">
                  <c:v>6440300</c:v>
                </c:pt>
                <c:pt idx="36">
                  <c:v>6440300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08-41E8-9144-B350BB9EC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785936"/>
        <c:axId val="519783312"/>
      </c:lineChart>
      <c:catAx>
        <c:axId val="51978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783312"/>
        <c:crosses val="autoZero"/>
        <c:auto val="1"/>
        <c:lblAlgn val="ctr"/>
        <c:lblOffset val="100"/>
        <c:noMultiLvlLbl val="0"/>
      </c:catAx>
      <c:valAx>
        <c:axId val="519783312"/>
        <c:scaling>
          <c:orientation val="minMax"/>
          <c:max val="7000000"/>
          <c:min val="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785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退職金を含めた生涯賃金の比較（円）</a:t>
            </a:r>
            <a:endParaRPr lang="ja-JP"/>
          </a:p>
        </c:rich>
      </c:tx>
      <c:layout>
        <c:manualLayout>
          <c:xMode val="edge"/>
          <c:yMode val="edge"/>
          <c:x val="0.2177063251279592"/>
          <c:y val="2.73504224419907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13855030085816E-2"/>
          <c:y val="9.7885726122289712E-2"/>
          <c:w val="0.76221046319256736"/>
          <c:h val="0.77904360227633052"/>
        </c:manualLayout>
      </c:layout>
      <c:bar3DChart>
        <c:barDir val="bar"/>
        <c:grouping val="clustered"/>
        <c:varyColors val="0"/>
        <c:ser>
          <c:idx val="5"/>
          <c:order val="5"/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EC2-471C-B9E2-454BDE063EFD}"/>
              </c:ext>
            </c:extLst>
          </c:dPt>
          <c:dLbls>
            <c:dLbl>
              <c:idx val="0"/>
              <c:layout>
                <c:manualLayout>
                  <c:x val="4.5869954329326286E-2"/>
                  <c:y val="2.51911795167657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C2-471C-B9E2-454BDE063EFD}"/>
                </c:ext>
              </c:extLst>
            </c:dLbl>
            <c:dLbl>
              <c:idx val="1"/>
              <c:layout>
                <c:manualLayout>
                  <c:x val="7.8913180447835629E-2"/>
                  <c:y val="-2.159243958579926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C2-471C-B9E2-454BDE063EFD}"/>
                </c:ext>
              </c:extLst>
            </c:dLbl>
            <c:dLbl>
              <c:idx val="2"/>
              <c:layout>
                <c:manualLayout>
                  <c:x val="4.5328077694721684E-2"/>
                  <c:y val="-4.31848791715984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C2-471C-B9E2-454BDE063EFD}"/>
                </c:ext>
              </c:extLst>
            </c:dLbl>
            <c:dLbl>
              <c:idx val="3"/>
              <c:layout>
                <c:manualLayout>
                  <c:x val="4.1896562666255237E-2"/>
                  <c:y val="-6.90178812036113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C2-471C-B9E2-454BDE063EF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multiLvlStrRef>
              <c:f>合計!$B$49:$C$52</c:f>
              <c:multiLvlStrCache>
                <c:ptCount val="4"/>
                <c:lvl>
                  <c:pt idx="0">
                    <c:v>従前の制度（6級到達）</c:v>
                  </c:pt>
                  <c:pt idx="1">
                    <c:v>「専門事務主任」等導入後（4級どまり）</c:v>
                  </c:pt>
                  <c:pt idx="2">
                    <c:v>「専門事務主任」等導入後（6級昇格）</c:v>
                  </c:pt>
                  <c:pt idx="3">
                    <c:v>「専門事務主任」等導入（6級昇格）改善後</c:v>
                  </c:pt>
                </c:lvl>
                <c:lvl>
                  <c:pt idx="0">
                    <c:v>➀</c:v>
                  </c:pt>
                  <c:pt idx="1">
                    <c:v>②</c:v>
                  </c:pt>
                  <c:pt idx="2">
                    <c:v>③</c:v>
                  </c:pt>
                  <c:pt idx="3">
                    <c:v>④</c:v>
                  </c:pt>
                </c:lvl>
              </c:multiLvlStrCache>
            </c:multiLvlStrRef>
          </c:cat>
          <c:val>
            <c:numRef>
              <c:f>合計!$I$49:$I$52</c:f>
              <c:numCache>
                <c:formatCode>#,##0_);[Red]\(#,##0\)</c:formatCode>
                <c:ptCount val="4"/>
                <c:pt idx="0">
                  <c:v>221018427</c:v>
                </c:pt>
                <c:pt idx="1">
                  <c:v>216140652</c:v>
                </c:pt>
                <c:pt idx="2">
                  <c:v>220189337</c:v>
                </c:pt>
                <c:pt idx="3">
                  <c:v>220928109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C2-471C-B9E2-454BDE063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6732976"/>
        <c:axId val="7067277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shade val="4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合計!$B$49:$C$52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従前の制度（6級到達）</c:v>
                        </c:pt>
                        <c:pt idx="1">
                          <c:v>「専門事務主任」等導入後（4級どまり）</c:v>
                        </c:pt>
                        <c:pt idx="2">
                          <c:v>「専門事務主任」等導入後（6級昇格）</c:v>
                        </c:pt>
                        <c:pt idx="3">
                          <c:v>「専門事務主任」等導入（6級昇格）改善後</c:v>
                        </c:pt>
                      </c:lvl>
                      <c:lvl>
                        <c:pt idx="0">
                          <c:v>➀</c:v>
                        </c:pt>
                        <c:pt idx="1">
                          <c:v>②</c:v>
                        </c:pt>
                        <c:pt idx="2">
                          <c:v>③</c:v>
                        </c:pt>
                        <c:pt idx="3">
                          <c:v>④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合計!$D$49:$D$52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EC2-471C-B9E2-454BDE063EF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1">
                      <a:shade val="65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合計!$B$49:$C$52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従前の制度（6級到達）</c:v>
                        </c:pt>
                        <c:pt idx="1">
                          <c:v>「専門事務主任」等導入後（4級どまり）</c:v>
                        </c:pt>
                        <c:pt idx="2">
                          <c:v>「専門事務主任」等導入後（6級昇格）</c:v>
                        </c:pt>
                        <c:pt idx="3">
                          <c:v>「専門事務主任」等導入（6級昇格）改善後</c:v>
                        </c:pt>
                      </c:lvl>
                      <c:lvl>
                        <c:pt idx="0">
                          <c:v>➀</c:v>
                        </c:pt>
                        <c:pt idx="1">
                          <c:v>②</c:v>
                        </c:pt>
                        <c:pt idx="2">
                          <c:v>③</c:v>
                        </c:pt>
                        <c:pt idx="3">
                          <c:v>④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合計!$E$49:$E$52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EC2-471C-B9E2-454BDE063EF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1">
                      <a:shade val="82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合計!$B$49:$C$52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従前の制度（6級到達）</c:v>
                        </c:pt>
                        <c:pt idx="1">
                          <c:v>「専門事務主任」等導入後（4級どまり）</c:v>
                        </c:pt>
                        <c:pt idx="2">
                          <c:v>「専門事務主任」等導入後（6級昇格）</c:v>
                        </c:pt>
                        <c:pt idx="3">
                          <c:v>「専門事務主任」等導入（6級昇格）改善後</c:v>
                        </c:pt>
                      </c:lvl>
                      <c:lvl>
                        <c:pt idx="0">
                          <c:v>➀</c:v>
                        </c:pt>
                        <c:pt idx="1">
                          <c:v>②</c:v>
                        </c:pt>
                        <c:pt idx="2">
                          <c:v>③</c:v>
                        </c:pt>
                        <c:pt idx="3">
                          <c:v>④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合計!$F$49:$F$52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EC2-471C-B9E2-454BDE063EFD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合計!$B$49:$C$52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従前の制度（6級到達）</c:v>
                        </c:pt>
                        <c:pt idx="1">
                          <c:v>「専門事務主任」等導入後（4級どまり）</c:v>
                        </c:pt>
                        <c:pt idx="2">
                          <c:v>「専門事務主任」等導入後（6級昇格）</c:v>
                        </c:pt>
                        <c:pt idx="3">
                          <c:v>「専門事務主任」等導入（6級昇格）改善後</c:v>
                        </c:pt>
                      </c:lvl>
                      <c:lvl>
                        <c:pt idx="0">
                          <c:v>➀</c:v>
                        </c:pt>
                        <c:pt idx="1">
                          <c:v>②</c:v>
                        </c:pt>
                        <c:pt idx="2">
                          <c:v>③</c:v>
                        </c:pt>
                        <c:pt idx="3">
                          <c:v>④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合計!$G$49:$G$52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EC2-471C-B9E2-454BDE063EFD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1">
                      <a:tint val="83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合計!$B$49:$C$52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従前の制度（6級到達）</c:v>
                        </c:pt>
                        <c:pt idx="1">
                          <c:v>「専門事務主任」等導入後（4級どまり）</c:v>
                        </c:pt>
                        <c:pt idx="2">
                          <c:v>「専門事務主任」等導入後（6級昇格）</c:v>
                        </c:pt>
                        <c:pt idx="3">
                          <c:v>「専門事務主任」等導入（6級昇格）改善後</c:v>
                        </c:pt>
                      </c:lvl>
                      <c:lvl>
                        <c:pt idx="0">
                          <c:v>➀</c:v>
                        </c:pt>
                        <c:pt idx="1">
                          <c:v>②</c:v>
                        </c:pt>
                        <c:pt idx="2">
                          <c:v>③</c:v>
                        </c:pt>
                        <c:pt idx="3">
                          <c:v>④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合計!$H$49:$H$52</c15:sqref>
                        </c15:formulaRef>
                      </c:ext>
                    </c:extLst>
                    <c:numCache>
                      <c:formatCode>#,##0_);[Red]\(#,##0\)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EC2-471C-B9E2-454BDE063EFD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tint val="48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合計!$B$49:$C$52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従前の制度（6級到達）</c:v>
                        </c:pt>
                        <c:pt idx="1">
                          <c:v>「専門事務主任」等導入後（4級どまり）</c:v>
                        </c:pt>
                        <c:pt idx="2">
                          <c:v>「専門事務主任」等導入後（6級昇格）</c:v>
                        </c:pt>
                        <c:pt idx="3">
                          <c:v>「専門事務主任」等導入（6級昇格）改善後</c:v>
                        </c:pt>
                      </c:lvl>
                      <c:lvl>
                        <c:pt idx="0">
                          <c:v>➀</c:v>
                        </c:pt>
                        <c:pt idx="1">
                          <c:v>②</c:v>
                        </c:pt>
                        <c:pt idx="2">
                          <c:v>③</c:v>
                        </c:pt>
                        <c:pt idx="3">
                          <c:v>④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合計!$J$49:$J$52</c15:sqref>
                        </c15:formulaRef>
                      </c:ext>
                    </c:extLst>
                    <c:numCache>
                      <c:formatCode>#,##0_);[Red]\(#,##0\)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EC2-471C-B9E2-454BDE063EFD}"/>
                  </c:ext>
                </c:extLst>
              </c15:ser>
            </c15:filteredBarSeries>
          </c:ext>
        </c:extLst>
      </c:bar3DChart>
      <c:catAx>
        <c:axId val="7067329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727728"/>
        <c:crosses val="autoZero"/>
        <c:auto val="1"/>
        <c:lblAlgn val="ctr"/>
        <c:lblOffset val="100"/>
        <c:noMultiLvlLbl val="0"/>
      </c:catAx>
      <c:valAx>
        <c:axId val="706727728"/>
        <c:scaling>
          <c:orientation val="minMax"/>
          <c:max val="229999999.99999997"/>
          <c:min val="1500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673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16</xdr:row>
      <xdr:rowOff>0</xdr:rowOff>
    </xdr:from>
    <xdr:to>
      <xdr:col>8</xdr:col>
      <xdr:colOff>23812</xdr:colOff>
      <xdr:row>33</xdr:row>
      <xdr:rowOff>109537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1666943-433E-4EA6-A9A7-56F1B2D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314324</xdr:colOff>
      <xdr:row>11</xdr:row>
      <xdr:rowOff>80962</xdr:rowOff>
    </xdr:from>
    <xdr:to>
      <xdr:col>18</xdr:col>
      <xdr:colOff>542926</xdr:colOff>
      <xdr:row>27</xdr:row>
      <xdr:rowOff>123825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19195FBA-6748-4AFA-A59E-1EFFEF5E7E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356704</xdr:colOff>
      <xdr:row>0</xdr:row>
      <xdr:rowOff>146494</xdr:rowOff>
    </xdr:from>
    <xdr:ext cx="513715" cy="63246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55539D2-5E79-4316-ACAA-9C3DD26D33EF}"/>
            </a:ext>
          </a:extLst>
        </xdr:cNvPr>
        <xdr:cNvSpPr/>
      </xdr:nvSpPr>
      <xdr:spPr>
        <a:xfrm>
          <a:off x="356704" y="146494"/>
          <a:ext cx="513715" cy="632460"/>
        </a:xfrm>
        <a:custGeom>
          <a:avLst/>
          <a:gdLst/>
          <a:ahLst/>
          <a:cxnLst/>
          <a:rect l="0" t="0" r="0" b="0"/>
          <a:pathLst>
            <a:path w="513715" h="632460">
              <a:moveTo>
                <a:pt x="0" y="0"/>
              </a:moveTo>
              <a:lnTo>
                <a:pt x="513384" y="632078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view="pageBreakPreview" zoomScale="60" zoomScaleNormal="100" workbookViewId="0">
      <selection activeCell="J29" sqref="J29"/>
    </sheetView>
  </sheetViews>
  <sheetFormatPr defaultColWidth="9" defaultRowHeight="13.2"/>
  <cols>
    <col min="1" max="1" width="5" style="4" customWidth="1"/>
    <col min="2" max="2" width="6.33203125" style="4" customWidth="1"/>
    <col min="3" max="3" width="7.88671875" style="4" customWidth="1"/>
    <col min="4" max="4" width="5.21875" style="4" customWidth="1"/>
    <col min="5" max="5" width="4.77734375" style="4" customWidth="1"/>
    <col min="6" max="6" width="3.109375" style="4" customWidth="1"/>
    <col min="7" max="7" width="4.21875" style="4" customWidth="1"/>
    <col min="8" max="8" width="8" style="4" customWidth="1"/>
    <col min="9" max="9" width="7.33203125" style="4" customWidth="1"/>
    <col min="10" max="10" width="7.44140625" style="5" customWidth="1"/>
    <col min="11" max="13" width="8.109375" style="4" customWidth="1"/>
    <col min="14" max="14" width="9.33203125" style="4" customWidth="1"/>
    <col min="15" max="15" width="7.44140625" style="4" customWidth="1"/>
    <col min="16" max="16" width="6.77734375" style="4" customWidth="1"/>
    <col min="17" max="17" width="6.88671875" style="4" customWidth="1"/>
    <col min="18" max="18" width="7.6640625" style="4" customWidth="1"/>
    <col min="19" max="19" width="6.33203125" style="4" customWidth="1"/>
    <col min="20" max="20" width="5.6640625" style="4" customWidth="1"/>
    <col min="21" max="16384" width="9" style="4"/>
  </cols>
  <sheetData>
    <row r="1" spans="1:20">
      <c r="A1" s="4" t="s">
        <v>25</v>
      </c>
    </row>
    <row r="2" spans="1:20" s="8" customFormat="1" ht="23.25" customHeight="1">
      <c r="A2" s="40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20</v>
      </c>
      <c r="Q2" s="6" t="s">
        <v>21</v>
      </c>
      <c r="R2" s="6" t="s">
        <v>15</v>
      </c>
      <c r="S2" s="6" t="s">
        <v>16</v>
      </c>
      <c r="T2" s="6" t="s">
        <v>17</v>
      </c>
    </row>
    <row r="3" spans="1:20" s="37" customFormat="1" ht="11.25" customHeight="1">
      <c r="A3" s="13">
        <v>0.9</v>
      </c>
      <c r="B3" s="30">
        <v>43922</v>
      </c>
      <c r="C3" s="30">
        <v>44196</v>
      </c>
      <c r="D3" s="32">
        <v>9</v>
      </c>
      <c r="E3" s="32">
        <v>22</v>
      </c>
      <c r="F3" s="32">
        <v>1</v>
      </c>
      <c r="G3" s="32">
        <v>25</v>
      </c>
      <c r="H3" s="32" t="s">
        <v>18</v>
      </c>
      <c r="I3" s="32">
        <v>182200</v>
      </c>
      <c r="J3" s="30">
        <v>43922</v>
      </c>
      <c r="K3" s="32">
        <f t="shared" ref="K3:K46" si="0">I3*D3</f>
        <v>1639800</v>
      </c>
      <c r="L3" s="32">
        <f>O3+P3</f>
        <v>407217</v>
      </c>
      <c r="M3" s="32">
        <f>Q3+R3</f>
        <v>407217</v>
      </c>
      <c r="N3" s="32">
        <f>K3+L3+M3</f>
        <v>2454234</v>
      </c>
      <c r="O3" s="32">
        <f t="shared" ref="O3:O5" si="1">INT(S3*1.3)</f>
        <v>236860</v>
      </c>
      <c r="P3" s="32">
        <f t="shared" ref="P3:P5" si="2">INT(S3*0.935)</f>
        <v>170357</v>
      </c>
      <c r="Q3" s="32">
        <f t="shared" ref="Q3:Q5" si="3">INT(S3*1.3)</f>
        <v>236860</v>
      </c>
      <c r="R3" s="32">
        <f t="shared" ref="R3:R5" si="4">INT(S3*0.935)</f>
        <v>170357</v>
      </c>
      <c r="S3" s="32">
        <f>T3+I3</f>
        <v>182200</v>
      </c>
      <c r="T3" s="32">
        <v>0</v>
      </c>
    </row>
    <row r="4" spans="1:20" ht="11.25" customHeight="1">
      <c r="A4" s="11">
        <v>1.9</v>
      </c>
      <c r="B4" s="10">
        <v>43831</v>
      </c>
      <c r="C4" s="10">
        <v>44196</v>
      </c>
      <c r="D4" s="9">
        <v>12</v>
      </c>
      <c r="E4" s="9">
        <v>23</v>
      </c>
      <c r="F4" s="9"/>
      <c r="G4" s="9">
        <v>28</v>
      </c>
      <c r="H4" s="9"/>
      <c r="I4" s="9">
        <v>187200</v>
      </c>
      <c r="J4" s="12"/>
      <c r="K4" s="9">
        <f t="shared" si="0"/>
        <v>2246400</v>
      </c>
      <c r="L4" s="9">
        <f t="shared" ref="L4:L5" si="5">O4+P4</f>
        <v>418392</v>
      </c>
      <c r="M4" s="9">
        <f t="shared" ref="M4:M5" si="6">Q4+R4</f>
        <v>418392</v>
      </c>
      <c r="N4" s="9">
        <f t="shared" ref="N4:N7" si="7">K4+L4+M4</f>
        <v>3083184</v>
      </c>
      <c r="O4" s="9">
        <f t="shared" si="1"/>
        <v>243360</v>
      </c>
      <c r="P4" s="9">
        <f t="shared" si="2"/>
        <v>175032</v>
      </c>
      <c r="Q4" s="9">
        <f t="shared" si="3"/>
        <v>243360</v>
      </c>
      <c r="R4" s="9">
        <f t="shared" si="4"/>
        <v>175032</v>
      </c>
      <c r="S4" s="9">
        <f>T4+I4</f>
        <v>187200</v>
      </c>
      <c r="T4" s="9">
        <v>0</v>
      </c>
    </row>
    <row r="5" spans="1:20" ht="11.25" customHeight="1">
      <c r="A5" s="11">
        <v>2.9</v>
      </c>
      <c r="B5" s="10">
        <v>43831</v>
      </c>
      <c r="C5" s="10">
        <v>44196</v>
      </c>
      <c r="D5" s="9">
        <v>12</v>
      </c>
      <c r="E5" s="9">
        <v>24</v>
      </c>
      <c r="F5" s="9"/>
      <c r="G5" s="9">
        <v>32</v>
      </c>
      <c r="H5" s="9"/>
      <c r="I5" s="9">
        <v>193900</v>
      </c>
      <c r="J5" s="12"/>
      <c r="K5" s="9">
        <f t="shared" si="0"/>
        <v>2326800</v>
      </c>
      <c r="L5" s="9">
        <f t="shared" si="5"/>
        <v>433366</v>
      </c>
      <c r="M5" s="9">
        <f t="shared" si="6"/>
        <v>433366</v>
      </c>
      <c r="N5" s="9">
        <f t="shared" si="7"/>
        <v>3193532</v>
      </c>
      <c r="O5" s="9">
        <f t="shared" si="1"/>
        <v>252070</v>
      </c>
      <c r="P5" s="9">
        <f t="shared" si="2"/>
        <v>181296</v>
      </c>
      <c r="Q5" s="9">
        <f t="shared" si="3"/>
        <v>252070</v>
      </c>
      <c r="R5" s="9">
        <f t="shared" si="4"/>
        <v>181296</v>
      </c>
      <c r="S5" s="9">
        <f>T5+I5</f>
        <v>193900</v>
      </c>
      <c r="T5" s="9">
        <v>0</v>
      </c>
    </row>
    <row r="6" spans="1:20" s="37" customFormat="1" ht="11.25" customHeight="1">
      <c r="A6" s="13">
        <v>3.9</v>
      </c>
      <c r="B6" s="30">
        <v>43831</v>
      </c>
      <c r="C6" s="30">
        <v>43921</v>
      </c>
      <c r="D6" s="31">
        <v>3</v>
      </c>
      <c r="E6" s="32">
        <v>25</v>
      </c>
      <c r="F6" s="32"/>
      <c r="G6" s="32">
        <v>36</v>
      </c>
      <c r="H6" s="32"/>
      <c r="I6" s="32">
        <v>199900</v>
      </c>
      <c r="J6" s="33"/>
      <c r="K6" s="32">
        <f t="shared" si="0"/>
        <v>599700</v>
      </c>
      <c r="L6" s="32"/>
      <c r="M6" s="32"/>
      <c r="N6" s="32">
        <f t="shared" si="7"/>
        <v>599700</v>
      </c>
      <c r="O6" s="32"/>
      <c r="P6" s="32"/>
      <c r="Q6" s="32"/>
      <c r="R6" s="32"/>
      <c r="S6" s="32"/>
      <c r="T6" s="32">
        <v>0</v>
      </c>
    </row>
    <row r="7" spans="1:20" s="37" customFormat="1" ht="11.25" customHeight="1">
      <c r="A7" s="13">
        <v>3.9</v>
      </c>
      <c r="B7" s="30">
        <v>43922</v>
      </c>
      <c r="C7" s="30">
        <v>44196</v>
      </c>
      <c r="D7" s="31">
        <v>9</v>
      </c>
      <c r="E7" s="32">
        <v>25</v>
      </c>
      <c r="F7" s="32">
        <v>2</v>
      </c>
      <c r="G7" s="32">
        <v>4</v>
      </c>
      <c r="H7" s="32" t="s">
        <v>22</v>
      </c>
      <c r="I7" s="32">
        <v>200900</v>
      </c>
      <c r="J7" s="30">
        <v>43922</v>
      </c>
      <c r="K7" s="32">
        <f t="shared" si="0"/>
        <v>1808100</v>
      </c>
      <c r="L7" s="32">
        <f t="shared" ref="L7" si="8">O7+P7</f>
        <v>449011</v>
      </c>
      <c r="M7" s="32">
        <f t="shared" ref="M7" si="9">Q7+R7</f>
        <v>449011</v>
      </c>
      <c r="N7" s="32">
        <f t="shared" si="7"/>
        <v>2706122</v>
      </c>
      <c r="O7" s="32">
        <f t="shared" ref="O7" si="10">INT(S7*1.3)</f>
        <v>261170</v>
      </c>
      <c r="P7" s="32">
        <f t="shared" ref="P7" si="11">INT(S7*0.935)</f>
        <v>187841</v>
      </c>
      <c r="Q7" s="32">
        <f t="shared" ref="Q7" si="12">INT(S7*1.3)</f>
        <v>261170</v>
      </c>
      <c r="R7" s="32">
        <f t="shared" ref="R7" si="13">INT(S7*0.935)</f>
        <v>187841</v>
      </c>
      <c r="S7" s="32">
        <f>T7+I7</f>
        <v>200900</v>
      </c>
      <c r="T7" s="32">
        <v>0</v>
      </c>
    </row>
    <row r="8" spans="1:20" ht="11.25" customHeight="1">
      <c r="A8" s="16">
        <v>4.9000000000000004</v>
      </c>
      <c r="B8" s="10">
        <v>43831</v>
      </c>
      <c r="C8" s="10">
        <v>43921</v>
      </c>
      <c r="D8" s="9">
        <v>12</v>
      </c>
      <c r="E8" s="9">
        <v>26</v>
      </c>
      <c r="F8" s="9"/>
      <c r="G8" s="9">
        <v>8</v>
      </c>
      <c r="H8" s="9"/>
      <c r="I8" s="9">
        <v>207800</v>
      </c>
      <c r="J8" s="10"/>
      <c r="K8" s="9">
        <f t="shared" si="0"/>
        <v>2493600</v>
      </c>
      <c r="L8" s="9">
        <f t="shared" ref="L8:L11" si="14">O8+P8</f>
        <v>464433</v>
      </c>
      <c r="M8" s="9">
        <f t="shared" ref="M8:M11" si="15">Q8+R8</f>
        <v>464433</v>
      </c>
      <c r="N8" s="9">
        <f t="shared" ref="N8:N12" si="16">K8+L8+M8</f>
        <v>3422466</v>
      </c>
      <c r="O8" s="9">
        <f t="shared" ref="O8:O11" si="17">INT(S8*1.3)</f>
        <v>270140</v>
      </c>
      <c r="P8" s="9">
        <f t="shared" ref="P8:P11" si="18">INT(S8*0.935)</f>
        <v>194293</v>
      </c>
      <c r="Q8" s="9">
        <f t="shared" ref="Q8:Q11" si="19">INT(S8*1.3)</f>
        <v>270140</v>
      </c>
      <c r="R8" s="9">
        <f t="shared" ref="R8:R11" si="20">INT(S8*0.935)</f>
        <v>194293</v>
      </c>
      <c r="S8" s="9">
        <f>T8+I8</f>
        <v>207800</v>
      </c>
      <c r="T8" s="9">
        <v>0</v>
      </c>
    </row>
    <row r="9" spans="1:20" ht="11.25" customHeight="1">
      <c r="A9" s="16">
        <v>5.9</v>
      </c>
      <c r="B9" s="10">
        <v>43831</v>
      </c>
      <c r="C9" s="10">
        <v>44196</v>
      </c>
      <c r="D9" s="9">
        <v>12</v>
      </c>
      <c r="E9" s="9">
        <v>27</v>
      </c>
      <c r="F9" s="9"/>
      <c r="G9" s="9">
        <v>12</v>
      </c>
      <c r="H9" s="9"/>
      <c r="I9" s="9">
        <v>214800</v>
      </c>
      <c r="J9" s="12"/>
      <c r="K9" s="9">
        <f t="shared" si="0"/>
        <v>2577600</v>
      </c>
      <c r="L9" s="9">
        <f t="shared" si="14"/>
        <v>480078</v>
      </c>
      <c r="M9" s="9">
        <f t="shared" si="15"/>
        <v>480078</v>
      </c>
      <c r="N9" s="9">
        <f t="shared" si="16"/>
        <v>3537756</v>
      </c>
      <c r="O9" s="9">
        <f t="shared" si="17"/>
        <v>279240</v>
      </c>
      <c r="P9" s="9">
        <f t="shared" si="18"/>
        <v>200838</v>
      </c>
      <c r="Q9" s="9">
        <f t="shared" si="19"/>
        <v>279240</v>
      </c>
      <c r="R9" s="9">
        <f t="shared" si="20"/>
        <v>200838</v>
      </c>
      <c r="S9" s="9">
        <f>T9+I9</f>
        <v>214800</v>
      </c>
      <c r="T9" s="9">
        <v>0</v>
      </c>
    </row>
    <row r="10" spans="1:20" ht="11.25" customHeight="1">
      <c r="A10" s="11">
        <v>6.9</v>
      </c>
      <c r="B10" s="10">
        <v>43831</v>
      </c>
      <c r="C10" s="10">
        <v>44196</v>
      </c>
      <c r="D10" s="9">
        <v>12</v>
      </c>
      <c r="E10" s="9">
        <v>28</v>
      </c>
      <c r="F10" s="9"/>
      <c r="G10" s="9">
        <v>16</v>
      </c>
      <c r="H10" s="9"/>
      <c r="I10" s="9">
        <v>221500</v>
      </c>
      <c r="J10" s="12"/>
      <c r="K10" s="9">
        <f t="shared" si="0"/>
        <v>2658000</v>
      </c>
      <c r="L10" s="9">
        <f t="shared" si="14"/>
        <v>495052</v>
      </c>
      <c r="M10" s="9">
        <f t="shared" si="15"/>
        <v>495052</v>
      </c>
      <c r="N10" s="9">
        <f t="shared" si="16"/>
        <v>3648104</v>
      </c>
      <c r="O10" s="9">
        <f t="shared" si="17"/>
        <v>287950</v>
      </c>
      <c r="P10" s="9">
        <f t="shared" si="18"/>
        <v>207102</v>
      </c>
      <c r="Q10" s="9">
        <f t="shared" si="19"/>
        <v>287950</v>
      </c>
      <c r="R10" s="9">
        <f t="shared" si="20"/>
        <v>207102</v>
      </c>
      <c r="S10" s="9">
        <f>T10+I10</f>
        <v>221500</v>
      </c>
      <c r="T10" s="9">
        <v>0</v>
      </c>
    </row>
    <row r="11" spans="1:20" ht="11.25" customHeight="1">
      <c r="A11" s="11">
        <v>7.9</v>
      </c>
      <c r="B11" s="10">
        <v>43831</v>
      </c>
      <c r="C11" s="10">
        <v>44196</v>
      </c>
      <c r="D11" s="9">
        <v>12</v>
      </c>
      <c r="E11" s="9">
        <v>29</v>
      </c>
      <c r="F11" s="9"/>
      <c r="G11" s="9">
        <v>20</v>
      </c>
      <c r="H11" s="9"/>
      <c r="I11" s="9">
        <v>228100</v>
      </c>
      <c r="J11" s="12"/>
      <c r="K11" s="9">
        <f t="shared" si="0"/>
        <v>2737200</v>
      </c>
      <c r="L11" s="9">
        <f t="shared" si="14"/>
        <v>509803</v>
      </c>
      <c r="M11" s="9">
        <f t="shared" si="15"/>
        <v>509803</v>
      </c>
      <c r="N11" s="9">
        <f t="shared" si="16"/>
        <v>3756806</v>
      </c>
      <c r="O11" s="9">
        <f t="shared" si="17"/>
        <v>296530</v>
      </c>
      <c r="P11" s="9">
        <f t="shared" si="18"/>
        <v>213273</v>
      </c>
      <c r="Q11" s="9">
        <f t="shared" si="19"/>
        <v>296530</v>
      </c>
      <c r="R11" s="9">
        <f t="shared" si="20"/>
        <v>213273</v>
      </c>
      <c r="S11" s="9">
        <f>T11+I11</f>
        <v>228100</v>
      </c>
      <c r="T11" s="9">
        <v>0</v>
      </c>
    </row>
    <row r="12" spans="1:20" s="37" customFormat="1" ht="11.25" customHeight="1">
      <c r="A12" s="13">
        <v>8.9</v>
      </c>
      <c r="B12" s="30">
        <v>43831</v>
      </c>
      <c r="C12" s="30">
        <v>43921</v>
      </c>
      <c r="D12" s="31">
        <v>3</v>
      </c>
      <c r="E12" s="32">
        <v>30</v>
      </c>
      <c r="F12" s="32"/>
      <c r="G12" s="32">
        <v>24</v>
      </c>
      <c r="H12" s="32"/>
      <c r="I12" s="32">
        <v>234400</v>
      </c>
      <c r="J12" s="33"/>
      <c r="K12" s="32">
        <f t="shared" si="0"/>
        <v>703200</v>
      </c>
      <c r="L12" s="32"/>
      <c r="M12" s="32"/>
      <c r="N12" s="32">
        <f t="shared" si="16"/>
        <v>703200</v>
      </c>
      <c r="O12" s="32"/>
      <c r="P12" s="32"/>
      <c r="Q12" s="32"/>
      <c r="R12" s="32"/>
      <c r="S12" s="32"/>
      <c r="T12" s="32"/>
    </row>
    <row r="13" spans="1:20" s="37" customFormat="1" ht="11.25" customHeight="1">
      <c r="A13" s="13">
        <v>8.9</v>
      </c>
      <c r="B13" s="30">
        <v>43922</v>
      </c>
      <c r="C13" s="30">
        <v>44196</v>
      </c>
      <c r="D13" s="31">
        <v>9</v>
      </c>
      <c r="E13" s="32">
        <v>30</v>
      </c>
      <c r="F13" s="32">
        <v>3</v>
      </c>
      <c r="G13" s="32">
        <v>8</v>
      </c>
      <c r="H13" s="32" t="s">
        <v>26</v>
      </c>
      <c r="I13" s="32">
        <v>242400</v>
      </c>
      <c r="J13" s="30">
        <v>43922</v>
      </c>
      <c r="K13" s="32">
        <f t="shared" si="0"/>
        <v>2181600</v>
      </c>
      <c r="L13" s="32">
        <f>O13+P13</f>
        <v>568852</v>
      </c>
      <c r="M13" s="32">
        <f>Q13+R13</f>
        <v>568852</v>
      </c>
      <c r="N13" s="32">
        <f>K13+L13+M13</f>
        <v>3319304</v>
      </c>
      <c r="O13" s="32">
        <f>INT(S13*1.3)</f>
        <v>330876</v>
      </c>
      <c r="P13" s="32">
        <f>INT(S13*0.935)</f>
        <v>237976</v>
      </c>
      <c r="Q13" s="32">
        <f>INT(S13*1.3)</f>
        <v>330876</v>
      </c>
      <c r="R13" s="32">
        <f>INT(S13*0.935)</f>
        <v>237976</v>
      </c>
      <c r="S13" s="32">
        <f>T13+I13</f>
        <v>254520</v>
      </c>
      <c r="T13" s="32">
        <f>INT(I13*0.05)</f>
        <v>12120</v>
      </c>
    </row>
    <row r="14" spans="1:20" ht="11.25" customHeight="1">
      <c r="A14" s="11">
        <v>9.9</v>
      </c>
      <c r="B14" s="10">
        <v>43831</v>
      </c>
      <c r="C14" s="10">
        <v>44196</v>
      </c>
      <c r="D14" s="9">
        <v>12</v>
      </c>
      <c r="E14" s="9">
        <v>31</v>
      </c>
      <c r="F14" s="9"/>
      <c r="G14" s="9">
        <v>12</v>
      </c>
      <c r="H14" s="9"/>
      <c r="I14" s="9">
        <v>247900</v>
      </c>
      <c r="J14" s="12"/>
      <c r="K14" s="9">
        <f t="shared" si="0"/>
        <v>2974800</v>
      </c>
      <c r="L14" s="9">
        <f t="shared" ref="L14:L17" si="21">O14+P14</f>
        <v>581758</v>
      </c>
      <c r="M14" s="9">
        <f t="shared" ref="M14:M16" si="22">Q14+R14</f>
        <v>581758</v>
      </c>
      <c r="N14" s="9">
        <f t="shared" ref="N14:N18" si="23">K14+L14+M14</f>
        <v>4138316</v>
      </c>
      <c r="O14" s="9">
        <f t="shared" ref="O14:O17" si="24">INT(S14*1.3)</f>
        <v>338383</v>
      </c>
      <c r="P14" s="9">
        <f t="shared" ref="P14:P17" si="25">INT(S14*0.935)</f>
        <v>243375</v>
      </c>
      <c r="Q14" s="9">
        <f t="shared" ref="Q14:Q17" si="26">INT(S14*1.3)</f>
        <v>338383</v>
      </c>
      <c r="R14" s="9">
        <f t="shared" ref="R14:R45" si="27">INT(S14*0.935)</f>
        <v>243375</v>
      </c>
      <c r="S14" s="9">
        <f t="shared" ref="S14:S18" si="28">T14+I14</f>
        <v>260295</v>
      </c>
      <c r="T14" s="9">
        <f t="shared" ref="T14:T18" si="29">INT(I14*0.05)</f>
        <v>12395</v>
      </c>
    </row>
    <row r="15" spans="1:20" ht="11.25" customHeight="1">
      <c r="A15" s="11">
        <v>10.9</v>
      </c>
      <c r="B15" s="10">
        <v>43831</v>
      </c>
      <c r="C15" s="10">
        <v>44196</v>
      </c>
      <c r="D15" s="9">
        <v>12</v>
      </c>
      <c r="E15" s="9">
        <v>32</v>
      </c>
      <c r="F15" s="9"/>
      <c r="G15" s="9">
        <v>16</v>
      </c>
      <c r="H15" s="9"/>
      <c r="I15" s="9">
        <v>253500</v>
      </c>
      <c r="J15" s="12"/>
      <c r="K15" s="9">
        <f t="shared" si="0"/>
        <v>3042000</v>
      </c>
      <c r="L15" s="9">
        <f t="shared" si="21"/>
        <v>594900</v>
      </c>
      <c r="M15" s="9">
        <f t="shared" si="22"/>
        <v>594900</v>
      </c>
      <c r="N15" s="9">
        <f t="shared" si="23"/>
        <v>4231800</v>
      </c>
      <c r="O15" s="9">
        <f t="shared" si="24"/>
        <v>346027</v>
      </c>
      <c r="P15" s="9">
        <f t="shared" si="25"/>
        <v>248873</v>
      </c>
      <c r="Q15" s="9">
        <f t="shared" si="26"/>
        <v>346027</v>
      </c>
      <c r="R15" s="9">
        <f t="shared" si="27"/>
        <v>248873</v>
      </c>
      <c r="S15" s="9">
        <f t="shared" si="28"/>
        <v>266175</v>
      </c>
      <c r="T15" s="9">
        <f t="shared" si="29"/>
        <v>12675</v>
      </c>
    </row>
    <row r="16" spans="1:20" ht="11.25" customHeight="1">
      <c r="A16" s="11">
        <v>11.9</v>
      </c>
      <c r="B16" s="10">
        <v>43831</v>
      </c>
      <c r="C16" s="10">
        <v>44196</v>
      </c>
      <c r="D16" s="9">
        <v>12</v>
      </c>
      <c r="E16" s="9">
        <v>33</v>
      </c>
      <c r="F16" s="9"/>
      <c r="G16" s="9">
        <v>20</v>
      </c>
      <c r="H16" s="9"/>
      <c r="I16" s="9">
        <v>260000</v>
      </c>
      <c r="J16" s="12"/>
      <c r="K16" s="9">
        <f t="shared" si="0"/>
        <v>3120000</v>
      </c>
      <c r="L16" s="9">
        <f t="shared" si="21"/>
        <v>610155</v>
      </c>
      <c r="M16" s="9">
        <f t="shared" si="22"/>
        <v>610155</v>
      </c>
      <c r="N16" s="9">
        <f t="shared" si="23"/>
        <v>4340310</v>
      </c>
      <c r="O16" s="9">
        <f t="shared" si="24"/>
        <v>354900</v>
      </c>
      <c r="P16" s="9">
        <f t="shared" si="25"/>
        <v>255255</v>
      </c>
      <c r="Q16" s="9">
        <f t="shared" si="26"/>
        <v>354900</v>
      </c>
      <c r="R16" s="9">
        <f t="shared" si="27"/>
        <v>255255</v>
      </c>
      <c r="S16" s="9">
        <f t="shared" si="28"/>
        <v>273000</v>
      </c>
      <c r="T16" s="9">
        <f t="shared" si="29"/>
        <v>13000</v>
      </c>
    </row>
    <row r="17" spans="1:20" ht="11.25" customHeight="1">
      <c r="A17" s="11">
        <v>12.9</v>
      </c>
      <c r="B17" s="10">
        <v>43831</v>
      </c>
      <c r="C17" s="10">
        <v>44196</v>
      </c>
      <c r="D17" s="9">
        <v>12</v>
      </c>
      <c r="E17" s="9">
        <v>34</v>
      </c>
      <c r="F17" s="9"/>
      <c r="G17" s="9">
        <v>24</v>
      </c>
      <c r="H17" s="9"/>
      <c r="I17" s="9">
        <v>266500</v>
      </c>
      <c r="J17" s="12"/>
      <c r="K17" s="9">
        <f t="shared" si="0"/>
        <v>3198000</v>
      </c>
      <c r="L17" s="9">
        <f t="shared" si="21"/>
        <v>625408</v>
      </c>
      <c r="M17" s="9">
        <f>Q17+R17</f>
        <v>625408</v>
      </c>
      <c r="N17" s="9">
        <f t="shared" si="23"/>
        <v>4448816</v>
      </c>
      <c r="O17" s="9">
        <f t="shared" si="24"/>
        <v>363772</v>
      </c>
      <c r="P17" s="9">
        <f t="shared" si="25"/>
        <v>261636</v>
      </c>
      <c r="Q17" s="9">
        <f t="shared" si="26"/>
        <v>363772</v>
      </c>
      <c r="R17" s="9">
        <f t="shared" si="27"/>
        <v>261636</v>
      </c>
      <c r="S17" s="9">
        <f t="shared" si="28"/>
        <v>279825</v>
      </c>
      <c r="T17" s="9">
        <f t="shared" si="29"/>
        <v>13325</v>
      </c>
    </row>
    <row r="18" spans="1:20" ht="11.25" customHeight="1">
      <c r="A18" s="11">
        <v>13.9</v>
      </c>
      <c r="B18" s="10">
        <v>43831</v>
      </c>
      <c r="C18" s="10">
        <v>44196</v>
      </c>
      <c r="D18" s="9">
        <v>12</v>
      </c>
      <c r="E18" s="9">
        <v>35</v>
      </c>
      <c r="F18" s="9"/>
      <c r="G18" s="9">
        <v>28</v>
      </c>
      <c r="H18" s="9"/>
      <c r="I18" s="9">
        <v>273600</v>
      </c>
      <c r="J18" s="12"/>
      <c r="K18" s="9">
        <f t="shared" si="0"/>
        <v>3283200</v>
      </c>
      <c r="L18" s="9">
        <f t="shared" ref="L18" si="30">O18+P18</f>
        <v>642070</v>
      </c>
      <c r="M18" s="9">
        <f t="shared" ref="M18" si="31">Q18+R18</f>
        <v>642070</v>
      </c>
      <c r="N18" s="9">
        <f t="shared" si="23"/>
        <v>4567340</v>
      </c>
      <c r="O18" s="9">
        <f t="shared" ref="O18" si="32">INT(S18*1.3)</f>
        <v>373464</v>
      </c>
      <c r="P18" s="9">
        <f t="shared" ref="P18" si="33">INT(S18*0.935)</f>
        <v>268606</v>
      </c>
      <c r="Q18" s="9">
        <f t="shared" ref="Q18" si="34">INT(S18*1.3)</f>
        <v>373464</v>
      </c>
      <c r="R18" s="9">
        <f t="shared" ref="R18" si="35">INT(S18*0.935)</f>
        <v>268606</v>
      </c>
      <c r="S18" s="9">
        <f t="shared" si="28"/>
        <v>287280</v>
      </c>
      <c r="T18" s="9">
        <f t="shared" si="29"/>
        <v>13680</v>
      </c>
    </row>
    <row r="19" spans="1:20" s="37" customFormat="1" ht="11.25" customHeight="1">
      <c r="A19" s="13">
        <v>14.9</v>
      </c>
      <c r="B19" s="30">
        <v>43831</v>
      </c>
      <c r="C19" s="30">
        <v>43921</v>
      </c>
      <c r="D19" s="31">
        <v>3</v>
      </c>
      <c r="E19" s="32">
        <v>36</v>
      </c>
      <c r="F19" s="32"/>
      <c r="G19" s="32">
        <v>32</v>
      </c>
      <c r="H19" s="32"/>
      <c r="I19" s="32">
        <v>280300</v>
      </c>
      <c r="J19" s="30"/>
      <c r="K19" s="32">
        <f t="shared" si="0"/>
        <v>840900</v>
      </c>
      <c r="L19" s="32"/>
      <c r="M19" s="32"/>
      <c r="N19" s="32">
        <f t="shared" ref="N19" si="36">K19+L19+M19</f>
        <v>840900</v>
      </c>
      <c r="O19" s="32"/>
      <c r="P19" s="32"/>
      <c r="Q19" s="32"/>
      <c r="R19" s="32"/>
      <c r="S19" s="32"/>
      <c r="T19" s="32"/>
    </row>
    <row r="20" spans="1:20" s="37" customFormat="1" ht="11.25" customHeight="1">
      <c r="A20" s="13">
        <v>14.9</v>
      </c>
      <c r="B20" s="30">
        <v>43922</v>
      </c>
      <c r="C20" s="30">
        <v>44196</v>
      </c>
      <c r="D20" s="31">
        <v>9</v>
      </c>
      <c r="E20" s="32">
        <v>36</v>
      </c>
      <c r="F20" s="32">
        <v>4</v>
      </c>
      <c r="G20" s="32">
        <v>16</v>
      </c>
      <c r="H20" s="32" t="s">
        <v>22</v>
      </c>
      <c r="I20" s="32">
        <v>292600</v>
      </c>
      <c r="J20" s="30">
        <v>43922</v>
      </c>
      <c r="K20" s="32">
        <f t="shared" si="0"/>
        <v>2633400</v>
      </c>
      <c r="L20" s="32">
        <f t="shared" ref="L20:L36" si="37">O20+P20</f>
        <v>719357</v>
      </c>
      <c r="M20" s="32">
        <f t="shared" ref="M20:M36" si="38">Q20+R20</f>
        <v>719357</v>
      </c>
      <c r="N20" s="32">
        <f t="shared" ref="N20:N37" si="39">K20+L20+M20</f>
        <v>4072114</v>
      </c>
      <c r="O20" s="32">
        <f t="shared" ref="O20:O36" si="40">INT(S20*1.3)</f>
        <v>418418</v>
      </c>
      <c r="P20" s="32">
        <f t="shared" ref="P20:P36" si="41">INT(S20*0.935)</f>
        <v>300939</v>
      </c>
      <c r="Q20" s="32">
        <f t="shared" ref="Q20:Q36" si="42">INT(S20*1.3)</f>
        <v>418418</v>
      </c>
      <c r="R20" s="32">
        <f t="shared" si="27"/>
        <v>300939</v>
      </c>
      <c r="S20" s="32">
        <f t="shared" ref="S20:S36" si="43">T20+I20</f>
        <v>321860</v>
      </c>
      <c r="T20" s="32">
        <f t="shared" ref="T20:T36" si="44">INT(I20*0.1)</f>
        <v>29260</v>
      </c>
    </row>
    <row r="21" spans="1:20" ht="11.25" customHeight="1">
      <c r="A21" s="11">
        <v>15.9</v>
      </c>
      <c r="B21" s="10">
        <v>43831</v>
      </c>
      <c r="C21" s="10">
        <v>44196</v>
      </c>
      <c r="D21" s="9">
        <v>12</v>
      </c>
      <c r="E21" s="9">
        <v>37</v>
      </c>
      <c r="F21" s="9"/>
      <c r="G21" s="9">
        <v>20</v>
      </c>
      <c r="H21" s="9"/>
      <c r="I21" s="9">
        <v>300500</v>
      </c>
      <c r="J21" s="12"/>
      <c r="K21" s="9">
        <f t="shared" si="0"/>
        <v>3606000</v>
      </c>
      <c r="L21" s="9">
        <f t="shared" si="37"/>
        <v>738779</v>
      </c>
      <c r="M21" s="9">
        <f t="shared" si="38"/>
        <v>738779</v>
      </c>
      <c r="N21" s="9">
        <f t="shared" si="39"/>
        <v>5083558</v>
      </c>
      <c r="O21" s="9">
        <f t="shared" si="40"/>
        <v>429715</v>
      </c>
      <c r="P21" s="9">
        <f t="shared" si="41"/>
        <v>309064</v>
      </c>
      <c r="Q21" s="9">
        <f t="shared" si="42"/>
        <v>429715</v>
      </c>
      <c r="R21" s="9">
        <f t="shared" si="27"/>
        <v>309064</v>
      </c>
      <c r="S21" s="9">
        <f t="shared" si="43"/>
        <v>330550</v>
      </c>
      <c r="T21" s="9">
        <f t="shared" si="44"/>
        <v>30050</v>
      </c>
    </row>
    <row r="22" spans="1:20" ht="11.25" customHeight="1">
      <c r="A22" s="11">
        <v>16.899999999999999</v>
      </c>
      <c r="B22" s="10">
        <v>43831</v>
      </c>
      <c r="C22" s="10">
        <v>44196</v>
      </c>
      <c r="D22" s="9">
        <v>12</v>
      </c>
      <c r="E22" s="9">
        <v>38</v>
      </c>
      <c r="F22" s="9"/>
      <c r="G22" s="9">
        <v>24</v>
      </c>
      <c r="H22" s="9"/>
      <c r="I22" s="9">
        <v>308600</v>
      </c>
      <c r="J22" s="12"/>
      <c r="K22" s="9">
        <f t="shared" si="0"/>
        <v>3703200</v>
      </c>
      <c r="L22" s="9">
        <f t="shared" si="37"/>
        <v>758693</v>
      </c>
      <c r="M22" s="9">
        <f t="shared" si="38"/>
        <v>758693</v>
      </c>
      <c r="N22" s="9">
        <f t="shared" si="39"/>
        <v>5220586</v>
      </c>
      <c r="O22" s="9">
        <f t="shared" si="40"/>
        <v>441298</v>
      </c>
      <c r="P22" s="9">
        <f t="shared" si="41"/>
        <v>317395</v>
      </c>
      <c r="Q22" s="9">
        <f t="shared" si="42"/>
        <v>441298</v>
      </c>
      <c r="R22" s="9">
        <f t="shared" si="27"/>
        <v>317395</v>
      </c>
      <c r="S22" s="9">
        <f t="shared" si="43"/>
        <v>339460</v>
      </c>
      <c r="T22" s="9">
        <f t="shared" si="44"/>
        <v>30860</v>
      </c>
    </row>
    <row r="23" spans="1:20" ht="11.25" customHeight="1">
      <c r="A23" s="11">
        <v>17.899999999999999</v>
      </c>
      <c r="B23" s="10">
        <v>43831</v>
      </c>
      <c r="C23" s="10">
        <v>44196</v>
      </c>
      <c r="D23" s="9">
        <v>12</v>
      </c>
      <c r="E23" s="9">
        <v>39</v>
      </c>
      <c r="F23" s="9"/>
      <c r="G23" s="9">
        <v>28</v>
      </c>
      <c r="H23" s="9"/>
      <c r="I23" s="9">
        <v>316400</v>
      </c>
      <c r="J23" s="12"/>
      <c r="K23" s="9">
        <f t="shared" si="0"/>
        <v>3796800</v>
      </c>
      <c r="L23" s="9">
        <f t="shared" si="37"/>
        <v>777869</v>
      </c>
      <c r="M23" s="9">
        <f t="shared" si="38"/>
        <v>777869</v>
      </c>
      <c r="N23" s="9">
        <f t="shared" si="39"/>
        <v>5352538</v>
      </c>
      <c r="O23" s="9">
        <f t="shared" si="40"/>
        <v>452452</v>
      </c>
      <c r="P23" s="9">
        <f t="shared" si="41"/>
        <v>325417</v>
      </c>
      <c r="Q23" s="9">
        <f t="shared" si="42"/>
        <v>452452</v>
      </c>
      <c r="R23" s="9">
        <f t="shared" si="27"/>
        <v>325417</v>
      </c>
      <c r="S23" s="9">
        <f t="shared" si="43"/>
        <v>348040</v>
      </c>
      <c r="T23" s="9">
        <f t="shared" si="44"/>
        <v>31640</v>
      </c>
    </row>
    <row r="24" spans="1:20" ht="11.25" customHeight="1">
      <c r="A24" s="11">
        <v>18.899999999999999</v>
      </c>
      <c r="B24" s="10">
        <v>43831</v>
      </c>
      <c r="C24" s="10">
        <v>44196</v>
      </c>
      <c r="D24" s="9">
        <v>12</v>
      </c>
      <c r="E24" s="9">
        <v>40</v>
      </c>
      <c r="F24" s="9"/>
      <c r="G24" s="9">
        <v>32</v>
      </c>
      <c r="H24" s="9"/>
      <c r="I24" s="9">
        <v>324300</v>
      </c>
      <c r="J24" s="12"/>
      <c r="K24" s="9">
        <f t="shared" si="0"/>
        <v>3891600</v>
      </c>
      <c r="L24" s="9">
        <f t="shared" si="37"/>
        <v>797291</v>
      </c>
      <c r="M24" s="9">
        <f t="shared" si="38"/>
        <v>797291</v>
      </c>
      <c r="N24" s="9">
        <f t="shared" si="39"/>
        <v>5486182</v>
      </c>
      <c r="O24" s="9">
        <f t="shared" si="40"/>
        <v>463749</v>
      </c>
      <c r="P24" s="9">
        <f t="shared" si="41"/>
        <v>333542</v>
      </c>
      <c r="Q24" s="9">
        <f t="shared" si="42"/>
        <v>463749</v>
      </c>
      <c r="R24" s="9">
        <f t="shared" si="27"/>
        <v>333542</v>
      </c>
      <c r="S24" s="9">
        <f t="shared" si="43"/>
        <v>356730</v>
      </c>
      <c r="T24" s="9">
        <f t="shared" si="44"/>
        <v>32430</v>
      </c>
    </row>
    <row r="25" spans="1:20" ht="11.25" customHeight="1">
      <c r="A25" s="11">
        <v>19.899999999999999</v>
      </c>
      <c r="B25" s="10">
        <v>43831</v>
      </c>
      <c r="C25" s="10">
        <v>44196</v>
      </c>
      <c r="D25" s="9">
        <v>12</v>
      </c>
      <c r="E25" s="9">
        <v>41</v>
      </c>
      <c r="F25" s="9"/>
      <c r="G25" s="9">
        <v>36</v>
      </c>
      <c r="H25" s="9"/>
      <c r="I25" s="9">
        <v>331500</v>
      </c>
      <c r="J25" s="12"/>
      <c r="K25" s="9">
        <f t="shared" si="0"/>
        <v>3978000</v>
      </c>
      <c r="L25" s="9">
        <f t="shared" si="37"/>
        <v>814992</v>
      </c>
      <c r="M25" s="9">
        <f t="shared" si="38"/>
        <v>814992</v>
      </c>
      <c r="N25" s="9">
        <f t="shared" si="39"/>
        <v>5607984</v>
      </c>
      <c r="O25" s="9">
        <f t="shared" si="40"/>
        <v>474045</v>
      </c>
      <c r="P25" s="9">
        <f t="shared" si="41"/>
        <v>340947</v>
      </c>
      <c r="Q25" s="9">
        <f t="shared" si="42"/>
        <v>474045</v>
      </c>
      <c r="R25" s="9">
        <f t="shared" si="27"/>
        <v>340947</v>
      </c>
      <c r="S25" s="9">
        <f t="shared" si="43"/>
        <v>364650</v>
      </c>
      <c r="T25" s="9">
        <f t="shared" si="44"/>
        <v>33150</v>
      </c>
    </row>
    <row r="26" spans="1:20" ht="11.25" customHeight="1">
      <c r="A26" s="11">
        <v>20.9</v>
      </c>
      <c r="B26" s="10">
        <v>43831</v>
      </c>
      <c r="C26" s="10">
        <v>44196</v>
      </c>
      <c r="D26" s="9">
        <v>12</v>
      </c>
      <c r="E26" s="9">
        <v>42</v>
      </c>
      <c r="F26" s="9"/>
      <c r="G26" s="9">
        <v>40</v>
      </c>
      <c r="H26" s="9"/>
      <c r="I26" s="9">
        <v>339200</v>
      </c>
      <c r="J26" s="12"/>
      <c r="K26" s="9">
        <f t="shared" si="0"/>
        <v>4070400</v>
      </c>
      <c r="L26" s="9">
        <f t="shared" si="37"/>
        <v>833923</v>
      </c>
      <c r="M26" s="9">
        <f t="shared" si="38"/>
        <v>833923</v>
      </c>
      <c r="N26" s="9">
        <f t="shared" si="39"/>
        <v>5738246</v>
      </c>
      <c r="O26" s="9">
        <f t="shared" si="40"/>
        <v>485056</v>
      </c>
      <c r="P26" s="9">
        <f t="shared" si="41"/>
        <v>348867</v>
      </c>
      <c r="Q26" s="9">
        <f t="shared" si="42"/>
        <v>485056</v>
      </c>
      <c r="R26" s="9">
        <f t="shared" si="27"/>
        <v>348867</v>
      </c>
      <c r="S26" s="9">
        <f t="shared" si="43"/>
        <v>373120</v>
      </c>
      <c r="T26" s="9">
        <f t="shared" si="44"/>
        <v>33920</v>
      </c>
    </row>
    <row r="27" spans="1:20" ht="11.25" customHeight="1">
      <c r="A27" s="11">
        <v>21.9</v>
      </c>
      <c r="B27" s="10">
        <v>43831</v>
      </c>
      <c r="C27" s="10">
        <v>44196</v>
      </c>
      <c r="D27" s="9">
        <v>12</v>
      </c>
      <c r="E27" s="9">
        <v>43</v>
      </c>
      <c r="F27" s="9"/>
      <c r="G27" s="9">
        <v>44</v>
      </c>
      <c r="H27" s="9"/>
      <c r="I27" s="9">
        <v>346700</v>
      </c>
      <c r="J27" s="12"/>
      <c r="K27" s="9">
        <f t="shared" si="0"/>
        <v>4160400</v>
      </c>
      <c r="L27" s="9">
        <f t="shared" si="37"/>
        <v>852361</v>
      </c>
      <c r="M27" s="9">
        <f t="shared" si="38"/>
        <v>852361</v>
      </c>
      <c r="N27" s="9">
        <f t="shared" si="39"/>
        <v>5865122</v>
      </c>
      <c r="O27" s="9">
        <f t="shared" si="40"/>
        <v>495781</v>
      </c>
      <c r="P27" s="9">
        <f t="shared" si="41"/>
        <v>356580</v>
      </c>
      <c r="Q27" s="9">
        <f t="shared" si="42"/>
        <v>495781</v>
      </c>
      <c r="R27" s="9">
        <f t="shared" si="27"/>
        <v>356580</v>
      </c>
      <c r="S27" s="9">
        <f t="shared" si="43"/>
        <v>381370</v>
      </c>
      <c r="T27" s="9">
        <f t="shared" si="44"/>
        <v>34670</v>
      </c>
    </row>
    <row r="28" spans="1:20" ht="11.25" customHeight="1">
      <c r="A28" s="11">
        <v>22.9</v>
      </c>
      <c r="B28" s="10">
        <v>43831</v>
      </c>
      <c r="C28" s="10">
        <v>44196</v>
      </c>
      <c r="D28" s="9">
        <v>12</v>
      </c>
      <c r="E28" s="9">
        <v>44</v>
      </c>
      <c r="F28" s="9"/>
      <c r="G28" s="9">
        <v>48</v>
      </c>
      <c r="H28" s="9"/>
      <c r="I28" s="9">
        <v>352600</v>
      </c>
      <c r="J28" s="12"/>
      <c r="K28" s="9">
        <f t="shared" si="0"/>
        <v>4231200</v>
      </c>
      <c r="L28" s="9">
        <f t="shared" si="37"/>
        <v>866867</v>
      </c>
      <c r="M28" s="9">
        <f t="shared" si="38"/>
        <v>866867</v>
      </c>
      <c r="N28" s="9">
        <f t="shared" si="39"/>
        <v>5964934</v>
      </c>
      <c r="O28" s="9">
        <f t="shared" si="40"/>
        <v>504218</v>
      </c>
      <c r="P28" s="9">
        <f t="shared" si="41"/>
        <v>362649</v>
      </c>
      <c r="Q28" s="9">
        <f t="shared" si="42"/>
        <v>504218</v>
      </c>
      <c r="R28" s="9">
        <f t="shared" si="27"/>
        <v>362649</v>
      </c>
      <c r="S28" s="9">
        <f t="shared" si="43"/>
        <v>387860</v>
      </c>
      <c r="T28" s="9">
        <f t="shared" si="44"/>
        <v>35260</v>
      </c>
    </row>
    <row r="29" spans="1:20" ht="11.25" customHeight="1">
      <c r="A29" s="11">
        <v>23.9</v>
      </c>
      <c r="B29" s="10">
        <v>43831</v>
      </c>
      <c r="C29" s="10">
        <v>44196</v>
      </c>
      <c r="D29" s="9">
        <v>12</v>
      </c>
      <c r="E29" s="9">
        <v>45</v>
      </c>
      <c r="F29" s="9"/>
      <c r="G29" s="9">
        <v>52</v>
      </c>
      <c r="H29" s="9"/>
      <c r="I29" s="9">
        <v>357200</v>
      </c>
      <c r="J29" s="12"/>
      <c r="K29" s="9">
        <f t="shared" si="0"/>
        <v>4286400</v>
      </c>
      <c r="L29" s="9">
        <f t="shared" si="37"/>
        <v>878176</v>
      </c>
      <c r="M29" s="9">
        <f t="shared" si="38"/>
        <v>878176</v>
      </c>
      <c r="N29" s="9">
        <f t="shared" si="39"/>
        <v>6042752</v>
      </c>
      <c r="O29" s="9">
        <f t="shared" si="40"/>
        <v>510796</v>
      </c>
      <c r="P29" s="9">
        <f t="shared" si="41"/>
        <v>367380</v>
      </c>
      <c r="Q29" s="9">
        <f t="shared" si="42"/>
        <v>510796</v>
      </c>
      <c r="R29" s="9">
        <f t="shared" si="27"/>
        <v>367380</v>
      </c>
      <c r="S29" s="9">
        <f t="shared" si="43"/>
        <v>392920</v>
      </c>
      <c r="T29" s="9">
        <f t="shared" si="44"/>
        <v>35720</v>
      </c>
    </row>
    <row r="30" spans="1:20" ht="11.25" customHeight="1">
      <c r="A30" s="11">
        <v>24.9</v>
      </c>
      <c r="B30" s="10">
        <v>43831</v>
      </c>
      <c r="C30" s="10">
        <v>44196</v>
      </c>
      <c r="D30" s="9">
        <v>12</v>
      </c>
      <c r="E30" s="9">
        <v>46</v>
      </c>
      <c r="F30" s="9"/>
      <c r="G30" s="9">
        <v>56</v>
      </c>
      <c r="H30" s="9"/>
      <c r="I30" s="9">
        <v>361200</v>
      </c>
      <c r="J30" s="12"/>
      <c r="K30" s="9">
        <f t="shared" si="0"/>
        <v>4334400</v>
      </c>
      <c r="L30" s="9">
        <f t="shared" si="37"/>
        <v>888010</v>
      </c>
      <c r="M30" s="9">
        <f t="shared" si="38"/>
        <v>888010</v>
      </c>
      <c r="N30" s="9">
        <f t="shared" si="39"/>
        <v>6110420</v>
      </c>
      <c r="O30" s="9">
        <f t="shared" si="40"/>
        <v>516516</v>
      </c>
      <c r="P30" s="9">
        <f t="shared" si="41"/>
        <v>371494</v>
      </c>
      <c r="Q30" s="9">
        <f t="shared" si="42"/>
        <v>516516</v>
      </c>
      <c r="R30" s="9">
        <f t="shared" si="27"/>
        <v>371494</v>
      </c>
      <c r="S30" s="9">
        <f t="shared" si="43"/>
        <v>397320</v>
      </c>
      <c r="T30" s="9">
        <f t="shared" si="44"/>
        <v>36120</v>
      </c>
    </row>
    <row r="31" spans="1:20" ht="11.25" customHeight="1">
      <c r="A31" s="11">
        <v>25.9</v>
      </c>
      <c r="B31" s="10">
        <v>43831</v>
      </c>
      <c r="C31" s="10">
        <v>44196</v>
      </c>
      <c r="D31" s="9">
        <v>12</v>
      </c>
      <c r="E31" s="9">
        <v>47</v>
      </c>
      <c r="F31" s="9"/>
      <c r="G31" s="9">
        <v>60</v>
      </c>
      <c r="H31" s="9"/>
      <c r="I31" s="9">
        <v>364200</v>
      </c>
      <c r="J31" s="12"/>
      <c r="K31" s="9">
        <f t="shared" si="0"/>
        <v>4370400</v>
      </c>
      <c r="L31" s="9">
        <f t="shared" si="37"/>
        <v>895385</v>
      </c>
      <c r="M31" s="9">
        <f t="shared" si="38"/>
        <v>895385</v>
      </c>
      <c r="N31" s="9">
        <f t="shared" si="39"/>
        <v>6161170</v>
      </c>
      <c r="O31" s="9">
        <f t="shared" si="40"/>
        <v>520806</v>
      </c>
      <c r="P31" s="9">
        <f t="shared" si="41"/>
        <v>374579</v>
      </c>
      <c r="Q31" s="9">
        <f t="shared" si="42"/>
        <v>520806</v>
      </c>
      <c r="R31" s="9">
        <f t="shared" si="27"/>
        <v>374579</v>
      </c>
      <c r="S31" s="9">
        <f t="shared" si="43"/>
        <v>400620</v>
      </c>
      <c r="T31" s="9">
        <f t="shared" si="44"/>
        <v>36420</v>
      </c>
    </row>
    <row r="32" spans="1:20" ht="11.25" customHeight="1">
      <c r="A32" s="11">
        <v>26.9</v>
      </c>
      <c r="B32" s="10">
        <v>43831</v>
      </c>
      <c r="C32" s="10">
        <v>44196</v>
      </c>
      <c r="D32" s="9">
        <v>12</v>
      </c>
      <c r="E32" s="9">
        <v>48</v>
      </c>
      <c r="F32" s="9"/>
      <c r="G32" s="9">
        <v>64</v>
      </c>
      <c r="H32" s="9"/>
      <c r="I32" s="9">
        <v>366600</v>
      </c>
      <c r="J32" s="12"/>
      <c r="K32" s="9">
        <f t="shared" si="0"/>
        <v>4399200</v>
      </c>
      <c r="L32" s="9">
        <f t="shared" si="37"/>
        <v>901286</v>
      </c>
      <c r="M32" s="9">
        <f t="shared" si="38"/>
        <v>901286</v>
      </c>
      <c r="N32" s="9">
        <f t="shared" si="39"/>
        <v>6201772</v>
      </c>
      <c r="O32" s="9">
        <f t="shared" si="40"/>
        <v>524238</v>
      </c>
      <c r="P32" s="9">
        <f t="shared" si="41"/>
        <v>377048</v>
      </c>
      <c r="Q32" s="9">
        <f t="shared" si="42"/>
        <v>524238</v>
      </c>
      <c r="R32" s="9">
        <f t="shared" si="27"/>
        <v>377048</v>
      </c>
      <c r="S32" s="9">
        <f t="shared" si="43"/>
        <v>403260</v>
      </c>
      <c r="T32" s="9">
        <f t="shared" si="44"/>
        <v>36660</v>
      </c>
    </row>
    <row r="33" spans="1:20" ht="11.25" customHeight="1">
      <c r="A33" s="11">
        <v>27.9</v>
      </c>
      <c r="B33" s="10">
        <v>43831</v>
      </c>
      <c r="C33" s="10">
        <v>44196</v>
      </c>
      <c r="D33" s="9">
        <v>12</v>
      </c>
      <c r="E33" s="9">
        <v>49</v>
      </c>
      <c r="F33" s="9"/>
      <c r="G33" s="9">
        <v>68</v>
      </c>
      <c r="H33" s="9"/>
      <c r="I33" s="9">
        <v>369000</v>
      </c>
      <c r="J33" s="12"/>
      <c r="K33" s="9">
        <f t="shared" si="0"/>
        <v>4428000</v>
      </c>
      <c r="L33" s="9">
        <f t="shared" si="37"/>
        <v>907186</v>
      </c>
      <c r="M33" s="9">
        <f t="shared" si="38"/>
        <v>907186</v>
      </c>
      <c r="N33" s="9">
        <f t="shared" si="39"/>
        <v>6242372</v>
      </c>
      <c r="O33" s="9">
        <f t="shared" si="40"/>
        <v>527670</v>
      </c>
      <c r="P33" s="9">
        <f t="shared" si="41"/>
        <v>379516</v>
      </c>
      <c r="Q33" s="9">
        <f t="shared" si="42"/>
        <v>527670</v>
      </c>
      <c r="R33" s="9">
        <f t="shared" si="27"/>
        <v>379516</v>
      </c>
      <c r="S33" s="9">
        <f t="shared" si="43"/>
        <v>405900</v>
      </c>
      <c r="T33" s="9">
        <f t="shared" si="44"/>
        <v>36900</v>
      </c>
    </row>
    <row r="34" spans="1:20" ht="11.25" customHeight="1">
      <c r="A34" s="11">
        <v>28.9</v>
      </c>
      <c r="B34" s="10">
        <v>43831</v>
      </c>
      <c r="C34" s="10">
        <v>44196</v>
      </c>
      <c r="D34" s="9">
        <v>12</v>
      </c>
      <c r="E34" s="9">
        <v>50</v>
      </c>
      <c r="F34" s="9"/>
      <c r="G34" s="9">
        <v>72</v>
      </c>
      <c r="H34" s="9"/>
      <c r="I34" s="9">
        <v>371200</v>
      </c>
      <c r="J34" s="12"/>
      <c r="K34" s="9">
        <f t="shared" si="0"/>
        <v>4454400</v>
      </c>
      <c r="L34" s="9">
        <f t="shared" si="37"/>
        <v>912595</v>
      </c>
      <c r="M34" s="9">
        <f t="shared" si="38"/>
        <v>912595</v>
      </c>
      <c r="N34" s="9">
        <f t="shared" si="39"/>
        <v>6279590</v>
      </c>
      <c r="O34" s="9">
        <f t="shared" si="40"/>
        <v>530816</v>
      </c>
      <c r="P34" s="9">
        <f t="shared" si="41"/>
        <v>381779</v>
      </c>
      <c r="Q34" s="9">
        <f t="shared" si="42"/>
        <v>530816</v>
      </c>
      <c r="R34" s="9">
        <f t="shared" si="27"/>
        <v>381779</v>
      </c>
      <c r="S34" s="9">
        <f t="shared" si="43"/>
        <v>408320</v>
      </c>
      <c r="T34" s="9">
        <f t="shared" si="44"/>
        <v>37120</v>
      </c>
    </row>
    <row r="35" spans="1:20" ht="11.25" customHeight="1">
      <c r="A35" s="11">
        <v>29.9</v>
      </c>
      <c r="B35" s="10">
        <v>43831</v>
      </c>
      <c r="C35" s="10">
        <v>44196</v>
      </c>
      <c r="D35" s="9">
        <v>12</v>
      </c>
      <c r="E35" s="9">
        <v>51</v>
      </c>
      <c r="F35" s="9"/>
      <c r="G35" s="9">
        <v>76</v>
      </c>
      <c r="H35" s="9"/>
      <c r="I35" s="9">
        <v>373400</v>
      </c>
      <c r="J35" s="12"/>
      <c r="K35" s="9">
        <f t="shared" si="0"/>
        <v>4480800</v>
      </c>
      <c r="L35" s="9">
        <f t="shared" si="37"/>
        <v>918003</v>
      </c>
      <c r="M35" s="9">
        <f t="shared" si="38"/>
        <v>918003</v>
      </c>
      <c r="N35" s="9">
        <f t="shared" si="39"/>
        <v>6316806</v>
      </c>
      <c r="O35" s="9">
        <f t="shared" si="40"/>
        <v>533962</v>
      </c>
      <c r="P35" s="9">
        <f t="shared" si="41"/>
        <v>384041</v>
      </c>
      <c r="Q35" s="9">
        <f t="shared" si="42"/>
        <v>533962</v>
      </c>
      <c r="R35" s="9">
        <f t="shared" si="27"/>
        <v>384041</v>
      </c>
      <c r="S35" s="9">
        <f t="shared" si="43"/>
        <v>410740</v>
      </c>
      <c r="T35" s="9">
        <f t="shared" si="44"/>
        <v>37340</v>
      </c>
    </row>
    <row r="36" spans="1:20" ht="11.25" customHeight="1">
      <c r="A36" s="11">
        <v>30.9</v>
      </c>
      <c r="B36" s="10">
        <v>43831</v>
      </c>
      <c r="C36" s="10">
        <v>44196</v>
      </c>
      <c r="D36" s="9">
        <v>12</v>
      </c>
      <c r="E36" s="9">
        <v>52</v>
      </c>
      <c r="F36" s="9"/>
      <c r="G36" s="9">
        <v>80</v>
      </c>
      <c r="H36" s="9"/>
      <c r="I36" s="9">
        <v>375400</v>
      </c>
      <c r="J36" s="12"/>
      <c r="K36" s="9">
        <f t="shared" si="0"/>
        <v>4504800</v>
      </c>
      <c r="L36" s="9">
        <f t="shared" si="37"/>
        <v>922920</v>
      </c>
      <c r="M36" s="9">
        <f t="shared" si="38"/>
        <v>922920</v>
      </c>
      <c r="N36" s="9">
        <f t="shared" si="39"/>
        <v>6350640</v>
      </c>
      <c r="O36" s="9">
        <f t="shared" si="40"/>
        <v>536822</v>
      </c>
      <c r="P36" s="9">
        <f t="shared" si="41"/>
        <v>386098</v>
      </c>
      <c r="Q36" s="9">
        <f t="shared" si="42"/>
        <v>536822</v>
      </c>
      <c r="R36" s="9">
        <f t="shared" si="27"/>
        <v>386098</v>
      </c>
      <c r="S36" s="9">
        <f t="shared" si="43"/>
        <v>412940</v>
      </c>
      <c r="T36" s="9">
        <f t="shared" si="44"/>
        <v>37540</v>
      </c>
    </row>
    <row r="37" spans="1:20" s="37" customFormat="1" ht="11.25" customHeight="1">
      <c r="A37" s="13">
        <v>31.9</v>
      </c>
      <c r="B37" s="30">
        <v>43831</v>
      </c>
      <c r="C37" s="30">
        <v>43921</v>
      </c>
      <c r="D37" s="31">
        <v>3</v>
      </c>
      <c r="E37" s="32">
        <v>53</v>
      </c>
      <c r="F37" s="32"/>
      <c r="G37" s="32">
        <v>84</v>
      </c>
      <c r="H37" s="32"/>
      <c r="I37" s="32">
        <v>377300</v>
      </c>
      <c r="J37" s="33"/>
      <c r="K37" s="32">
        <f t="shared" si="0"/>
        <v>1131900</v>
      </c>
      <c r="L37" s="32"/>
      <c r="M37" s="32"/>
      <c r="N37" s="32">
        <f t="shared" si="39"/>
        <v>1131900</v>
      </c>
      <c r="O37" s="32"/>
      <c r="P37" s="32"/>
      <c r="Q37" s="32"/>
      <c r="R37" s="32"/>
      <c r="S37" s="32"/>
      <c r="T37" s="32"/>
    </row>
    <row r="38" spans="1:20" s="37" customFormat="1" ht="11.25" customHeight="1">
      <c r="A38" s="13">
        <v>31.9</v>
      </c>
      <c r="B38" s="30">
        <v>43922</v>
      </c>
      <c r="C38" s="30">
        <v>44196</v>
      </c>
      <c r="D38" s="31">
        <v>9</v>
      </c>
      <c r="E38" s="32">
        <v>53</v>
      </c>
      <c r="F38" s="32">
        <v>5</v>
      </c>
      <c r="G38" s="32">
        <v>69</v>
      </c>
      <c r="H38" s="32" t="s">
        <v>27</v>
      </c>
      <c r="I38" s="32">
        <v>385500</v>
      </c>
      <c r="J38" s="30">
        <v>43922</v>
      </c>
      <c r="K38" s="32">
        <f t="shared" si="0"/>
        <v>3469500</v>
      </c>
      <c r="L38" s="32">
        <f t="shared" ref="L38" si="45">O38+P38</f>
        <v>947751</v>
      </c>
      <c r="M38" s="32">
        <f t="shared" ref="M38" si="46">Q38+R38</f>
        <v>947751</v>
      </c>
      <c r="N38" s="32">
        <f t="shared" ref="N38" si="47">K38+L38+M38</f>
        <v>5365002</v>
      </c>
      <c r="O38" s="32">
        <f t="shared" ref="O38" si="48">INT(S38*1.3)</f>
        <v>551265</v>
      </c>
      <c r="P38" s="32">
        <f t="shared" ref="P38" si="49">INT(S38*0.935)</f>
        <v>396486</v>
      </c>
      <c r="Q38" s="32">
        <f t="shared" ref="Q38" si="50">INT(S38*1.3)</f>
        <v>551265</v>
      </c>
      <c r="R38" s="32">
        <f t="shared" si="27"/>
        <v>396486</v>
      </c>
      <c r="S38" s="32">
        <f>T38+I38</f>
        <v>424050</v>
      </c>
      <c r="T38" s="32">
        <f>INT(I38*0.1)</f>
        <v>38550</v>
      </c>
    </row>
    <row r="39" spans="1:20" ht="11.25" customHeight="1">
      <c r="A39" s="11">
        <v>32.9</v>
      </c>
      <c r="B39" s="10">
        <v>43831</v>
      </c>
      <c r="C39" s="10">
        <v>44196</v>
      </c>
      <c r="D39" s="9">
        <v>12</v>
      </c>
      <c r="E39" s="9">
        <v>54</v>
      </c>
      <c r="F39" s="9"/>
      <c r="G39" s="9">
        <v>73</v>
      </c>
      <c r="H39" s="9"/>
      <c r="I39" s="9">
        <v>384700</v>
      </c>
      <c r="J39" s="12"/>
      <c r="K39" s="9">
        <f t="shared" si="0"/>
        <v>4616400</v>
      </c>
      <c r="L39" s="9">
        <f t="shared" ref="L39:L40" si="51">O39+P39</f>
        <v>945784</v>
      </c>
      <c r="M39" s="9">
        <f t="shared" ref="M39:M40" si="52">Q39+R39</f>
        <v>945784</v>
      </c>
      <c r="N39" s="9">
        <f t="shared" ref="N39:N41" si="53">K39+L39+M39</f>
        <v>6507968</v>
      </c>
      <c r="O39" s="9">
        <f t="shared" ref="O39:O40" si="54">INT(S39*1.3)</f>
        <v>550121</v>
      </c>
      <c r="P39" s="9">
        <f t="shared" ref="P39:P40" si="55">INT(S39*0.935)</f>
        <v>395663</v>
      </c>
      <c r="Q39" s="9">
        <f t="shared" ref="Q39:Q40" si="56">INT(S39*1.3)</f>
        <v>550121</v>
      </c>
      <c r="R39" s="9">
        <f t="shared" si="27"/>
        <v>395663</v>
      </c>
      <c r="S39" s="9">
        <f>T39+I39</f>
        <v>423170</v>
      </c>
      <c r="T39" s="9">
        <f>INT(I39*0.1)</f>
        <v>38470</v>
      </c>
    </row>
    <row r="40" spans="1:20" ht="11.25" customHeight="1">
      <c r="A40" s="11">
        <v>33.9</v>
      </c>
      <c r="B40" s="10">
        <v>43831</v>
      </c>
      <c r="C40" s="10">
        <v>44196</v>
      </c>
      <c r="D40" s="9">
        <v>12</v>
      </c>
      <c r="E40" s="9">
        <v>55</v>
      </c>
      <c r="F40" s="9"/>
      <c r="G40" s="9">
        <v>77</v>
      </c>
      <c r="H40" s="9"/>
      <c r="I40" s="9">
        <v>388900</v>
      </c>
      <c r="J40" s="12"/>
      <c r="K40" s="9">
        <f t="shared" si="0"/>
        <v>4666800</v>
      </c>
      <c r="L40" s="9">
        <f t="shared" si="51"/>
        <v>956110</v>
      </c>
      <c r="M40" s="9">
        <f t="shared" si="52"/>
        <v>956110</v>
      </c>
      <c r="N40" s="9">
        <f t="shared" si="53"/>
        <v>6579020</v>
      </c>
      <c r="O40" s="9">
        <f t="shared" si="54"/>
        <v>556127</v>
      </c>
      <c r="P40" s="9">
        <f t="shared" si="55"/>
        <v>399983</v>
      </c>
      <c r="Q40" s="9">
        <f t="shared" si="56"/>
        <v>556127</v>
      </c>
      <c r="R40" s="9">
        <f t="shared" si="27"/>
        <v>399983</v>
      </c>
      <c r="S40" s="9">
        <f>T40+I40</f>
        <v>427790</v>
      </c>
      <c r="T40" s="9">
        <f>INT(I40*0.1)</f>
        <v>38890</v>
      </c>
    </row>
    <row r="41" spans="1:20" s="37" customFormat="1" ht="11.25" customHeight="1">
      <c r="A41" s="13">
        <v>34.9</v>
      </c>
      <c r="B41" s="30">
        <v>43831</v>
      </c>
      <c r="C41" s="30">
        <v>43921</v>
      </c>
      <c r="D41" s="31">
        <v>3</v>
      </c>
      <c r="E41" s="32">
        <v>56</v>
      </c>
      <c r="F41" s="32"/>
      <c r="G41" s="32">
        <v>77</v>
      </c>
      <c r="H41" s="32"/>
      <c r="I41" s="32">
        <v>388900</v>
      </c>
      <c r="J41" s="33"/>
      <c r="K41" s="32">
        <f t="shared" si="0"/>
        <v>1166700</v>
      </c>
      <c r="L41" s="32"/>
      <c r="M41" s="32"/>
      <c r="N41" s="32">
        <f t="shared" si="53"/>
        <v>1166700</v>
      </c>
      <c r="O41" s="32"/>
      <c r="P41" s="32"/>
      <c r="Q41" s="32"/>
      <c r="R41" s="32"/>
      <c r="S41" s="32"/>
      <c r="T41" s="32"/>
    </row>
    <row r="42" spans="1:20" s="37" customFormat="1" ht="11.25" customHeight="1">
      <c r="A42" s="13">
        <v>34.9</v>
      </c>
      <c r="B42" s="30">
        <v>43922</v>
      </c>
      <c r="C42" s="30">
        <v>44196</v>
      </c>
      <c r="D42" s="31">
        <v>9</v>
      </c>
      <c r="E42" s="32">
        <v>56</v>
      </c>
      <c r="F42" s="32">
        <v>6</v>
      </c>
      <c r="G42" s="32">
        <v>51</v>
      </c>
      <c r="H42" s="32" t="s">
        <v>22</v>
      </c>
      <c r="I42" s="32">
        <v>400600</v>
      </c>
      <c r="J42" s="30">
        <v>43922</v>
      </c>
      <c r="K42" s="32">
        <f t="shared" si="0"/>
        <v>3605400</v>
      </c>
      <c r="L42" s="32">
        <f t="shared" ref="L42" si="57">O42+P42</f>
        <v>1029642</v>
      </c>
      <c r="M42" s="32">
        <f t="shared" ref="M42" si="58">Q42+R42</f>
        <v>1029642</v>
      </c>
      <c r="N42" s="32">
        <f t="shared" ref="N42" si="59">K42+L42+M42</f>
        <v>5664684</v>
      </c>
      <c r="O42" s="32">
        <f t="shared" ref="O42" si="60">INT(S42*1.3)</f>
        <v>598897</v>
      </c>
      <c r="P42" s="32">
        <f t="shared" ref="P42" si="61">INT(S42*0.935)</f>
        <v>430745</v>
      </c>
      <c r="Q42" s="32">
        <f t="shared" ref="Q42" si="62">INT(S42*1.3)</f>
        <v>598897</v>
      </c>
      <c r="R42" s="32">
        <f t="shared" si="27"/>
        <v>430745</v>
      </c>
      <c r="S42" s="32">
        <f>T42+I42</f>
        <v>460690</v>
      </c>
      <c r="T42" s="32">
        <f>INT(I42*0.15)</f>
        <v>60090</v>
      </c>
    </row>
    <row r="43" spans="1:20" ht="11.25" customHeight="1">
      <c r="A43" s="11">
        <v>35.9</v>
      </c>
      <c r="B43" s="10">
        <v>43831</v>
      </c>
      <c r="C43" s="10">
        <v>44196</v>
      </c>
      <c r="D43" s="9">
        <v>12</v>
      </c>
      <c r="E43" s="9">
        <v>57</v>
      </c>
      <c r="F43" s="9"/>
      <c r="G43" s="9">
        <v>51</v>
      </c>
      <c r="H43" s="9"/>
      <c r="I43" s="9">
        <v>400600</v>
      </c>
      <c r="J43" s="12"/>
      <c r="K43" s="9">
        <f t="shared" si="0"/>
        <v>4807200</v>
      </c>
      <c r="L43" s="9">
        <f t="shared" ref="L43:L45" si="63">O43+P43</f>
        <v>1029642</v>
      </c>
      <c r="M43" s="9">
        <f t="shared" ref="M43:M45" si="64">Q43+R43</f>
        <v>1029642</v>
      </c>
      <c r="N43" s="9">
        <f t="shared" ref="N43:N46" si="65">K43+L43+M43</f>
        <v>6866484</v>
      </c>
      <c r="O43" s="9">
        <f t="shared" ref="O43:O45" si="66">INT(S43*1.3)</f>
        <v>598897</v>
      </c>
      <c r="P43" s="9">
        <f t="shared" ref="P43:P45" si="67">INT(S43*0.935)</f>
        <v>430745</v>
      </c>
      <c r="Q43" s="9">
        <f t="shared" ref="Q43:Q45" si="68">INT(S43*1.3)</f>
        <v>598897</v>
      </c>
      <c r="R43" s="9">
        <f t="shared" si="27"/>
        <v>430745</v>
      </c>
      <c r="S43" s="9">
        <f>T43+I43</f>
        <v>460690</v>
      </c>
      <c r="T43" s="9">
        <f>INT(I43*0.15)</f>
        <v>60090</v>
      </c>
    </row>
    <row r="44" spans="1:20" ht="11.25" customHeight="1">
      <c r="A44" s="11">
        <v>36.9</v>
      </c>
      <c r="B44" s="10">
        <v>43831</v>
      </c>
      <c r="C44" s="10">
        <v>44196</v>
      </c>
      <c r="D44" s="9">
        <v>12</v>
      </c>
      <c r="E44" s="9">
        <v>58</v>
      </c>
      <c r="F44" s="9"/>
      <c r="G44" s="9">
        <v>51</v>
      </c>
      <c r="H44" s="9"/>
      <c r="I44" s="9">
        <v>400600</v>
      </c>
      <c r="J44" s="12"/>
      <c r="K44" s="9">
        <f t="shared" si="0"/>
        <v>4807200</v>
      </c>
      <c r="L44" s="9">
        <f t="shared" si="63"/>
        <v>1029642</v>
      </c>
      <c r="M44" s="9">
        <f t="shared" si="64"/>
        <v>1029642</v>
      </c>
      <c r="N44" s="9">
        <f t="shared" si="65"/>
        <v>6866484</v>
      </c>
      <c r="O44" s="9">
        <f t="shared" si="66"/>
        <v>598897</v>
      </c>
      <c r="P44" s="9">
        <f t="shared" si="67"/>
        <v>430745</v>
      </c>
      <c r="Q44" s="9">
        <f t="shared" si="68"/>
        <v>598897</v>
      </c>
      <c r="R44" s="9">
        <f t="shared" si="27"/>
        <v>430745</v>
      </c>
      <c r="S44" s="9">
        <f>T44+I44</f>
        <v>460690</v>
      </c>
      <c r="T44" s="9">
        <f>INT(I44*0.15)</f>
        <v>60090</v>
      </c>
    </row>
    <row r="45" spans="1:20" ht="11.25" customHeight="1">
      <c r="A45" s="11">
        <v>37.9</v>
      </c>
      <c r="B45" s="10">
        <v>43831</v>
      </c>
      <c r="C45" s="10">
        <v>44196</v>
      </c>
      <c r="D45" s="9">
        <v>12</v>
      </c>
      <c r="E45" s="9">
        <v>59</v>
      </c>
      <c r="F45" s="9"/>
      <c r="G45" s="9">
        <v>51</v>
      </c>
      <c r="H45" s="9"/>
      <c r="I45" s="9">
        <v>400600</v>
      </c>
      <c r="J45" s="12"/>
      <c r="K45" s="9">
        <f t="shared" si="0"/>
        <v>4807200</v>
      </c>
      <c r="L45" s="9">
        <f t="shared" si="63"/>
        <v>1029642</v>
      </c>
      <c r="M45" s="9">
        <f t="shared" si="64"/>
        <v>1029642</v>
      </c>
      <c r="N45" s="9">
        <f t="shared" si="65"/>
        <v>6866484</v>
      </c>
      <c r="O45" s="9">
        <f t="shared" si="66"/>
        <v>598897</v>
      </c>
      <c r="P45" s="9">
        <f t="shared" si="67"/>
        <v>430745</v>
      </c>
      <c r="Q45" s="9">
        <f t="shared" si="68"/>
        <v>598897</v>
      </c>
      <c r="R45" s="9">
        <f t="shared" si="27"/>
        <v>430745</v>
      </c>
      <c r="S45" s="9">
        <f>T45+I45</f>
        <v>460690</v>
      </c>
      <c r="T45" s="9">
        <f>INT(I45*0.15)</f>
        <v>60090</v>
      </c>
    </row>
    <row r="46" spans="1:20" s="37" customFormat="1" ht="11.25" customHeight="1">
      <c r="A46" s="13">
        <v>38</v>
      </c>
      <c r="B46" s="30">
        <v>43831</v>
      </c>
      <c r="C46" s="30">
        <v>43921</v>
      </c>
      <c r="D46" s="31">
        <v>3</v>
      </c>
      <c r="E46" s="32">
        <v>60</v>
      </c>
      <c r="F46" s="32"/>
      <c r="G46" s="32">
        <v>51</v>
      </c>
      <c r="H46" s="32"/>
      <c r="I46" s="32">
        <v>400600</v>
      </c>
      <c r="J46" s="33"/>
      <c r="K46" s="32">
        <f t="shared" si="0"/>
        <v>1201800</v>
      </c>
      <c r="L46" s="32"/>
      <c r="M46" s="32"/>
      <c r="N46" s="32">
        <f t="shared" si="65"/>
        <v>1201800</v>
      </c>
      <c r="O46" s="32"/>
      <c r="P46" s="32"/>
      <c r="Q46" s="32"/>
      <c r="R46" s="32"/>
      <c r="S46" s="32"/>
      <c r="T46" s="32"/>
    </row>
    <row r="47" spans="1:20">
      <c r="K47" s="3">
        <f>SUM(K3:K46)</f>
        <v>142040400</v>
      </c>
      <c r="L47" s="3">
        <f t="shared" ref="L47:M47" si="69">SUM(L3:L46)</f>
        <v>28632401</v>
      </c>
      <c r="M47" s="3">
        <f t="shared" si="69"/>
        <v>28632401</v>
      </c>
      <c r="N47" s="3">
        <f>SUM(N3:N46)</f>
        <v>199305202</v>
      </c>
    </row>
  </sheetData>
  <phoneticPr fontId="1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77C9-FEEF-4CE4-9FF1-9109B5C39FDC}">
  <dimension ref="A1:J163"/>
  <sheetViews>
    <sheetView workbookViewId="0">
      <selection activeCell="D24" sqref="D24"/>
    </sheetView>
  </sheetViews>
  <sheetFormatPr defaultRowHeight="13.2"/>
  <cols>
    <col min="1" max="1" width="8.6640625" style="101" customWidth="1"/>
    <col min="2" max="2" width="4.77734375" style="101" customWidth="1"/>
    <col min="3" max="3" width="17.6640625" style="102" customWidth="1"/>
    <col min="4" max="7" width="17.6640625" style="101" customWidth="1"/>
    <col min="8" max="8" width="17.6640625" style="102" customWidth="1"/>
    <col min="9" max="10" width="17.6640625" style="101" customWidth="1"/>
    <col min="11" max="16384" width="8.88671875" style="100"/>
  </cols>
  <sheetData>
    <row r="1" spans="1:10" ht="13.8" thickBot="1">
      <c r="A1" s="101" t="s">
        <v>101</v>
      </c>
    </row>
    <row r="2" spans="1:10">
      <c r="A2" s="286" t="s">
        <v>92</v>
      </c>
      <c r="B2" s="103"/>
      <c r="C2" s="127">
        <v>1</v>
      </c>
      <c r="D2" s="127">
        <v>2</v>
      </c>
      <c r="E2" s="127" t="s">
        <v>104</v>
      </c>
      <c r="F2" s="127">
        <v>3</v>
      </c>
      <c r="G2" s="128">
        <v>4</v>
      </c>
      <c r="H2" s="127" t="s">
        <v>160</v>
      </c>
      <c r="I2" s="127" t="s">
        <v>161</v>
      </c>
      <c r="J2" s="127" t="s">
        <v>162</v>
      </c>
    </row>
    <row r="3" spans="1:10">
      <c r="A3" s="287"/>
      <c r="B3" s="210" t="s">
        <v>93</v>
      </c>
      <c r="C3" s="104" t="s">
        <v>94</v>
      </c>
      <c r="D3" s="104" t="s">
        <v>94</v>
      </c>
      <c r="E3" s="104" t="s">
        <v>94</v>
      </c>
      <c r="F3" s="104" t="s">
        <v>94</v>
      </c>
      <c r="G3" s="105" t="s">
        <v>94</v>
      </c>
      <c r="H3" s="104"/>
      <c r="I3" s="104"/>
      <c r="J3" s="104"/>
    </row>
    <row r="4" spans="1:10">
      <c r="A4" s="288" t="s">
        <v>95</v>
      </c>
      <c r="B4" s="123"/>
      <c r="C4" s="107" t="s">
        <v>96</v>
      </c>
      <c r="D4" s="107" t="s">
        <v>96</v>
      </c>
      <c r="E4" s="107" t="s">
        <v>96</v>
      </c>
      <c r="F4" s="107" t="s">
        <v>96</v>
      </c>
      <c r="G4" s="108" t="s">
        <v>96</v>
      </c>
      <c r="H4" s="107"/>
      <c r="I4" s="107"/>
      <c r="J4" s="107"/>
    </row>
    <row r="5" spans="1:10">
      <c r="A5" s="284"/>
      <c r="B5" s="126">
        <v>1</v>
      </c>
      <c r="C5" s="109">
        <v>177200</v>
      </c>
      <c r="D5" s="109">
        <v>219700</v>
      </c>
      <c r="E5" s="109">
        <v>274900</v>
      </c>
      <c r="F5" s="109">
        <v>337600</v>
      </c>
      <c r="G5" s="110">
        <v>418700</v>
      </c>
      <c r="H5" s="109">
        <f t="shared" ref="H5:H36" si="0">C5*0.04</f>
        <v>7088</v>
      </c>
      <c r="I5" s="109">
        <f t="shared" ref="I5:I36" si="1">D5*0.04</f>
        <v>8788</v>
      </c>
      <c r="J5" s="109">
        <f t="shared" ref="J5:J36" si="2">E5*0.04</f>
        <v>10996</v>
      </c>
    </row>
    <row r="6" spans="1:10">
      <c r="A6" s="284"/>
      <c r="B6" s="126">
        <v>2</v>
      </c>
      <c r="C6" s="109">
        <v>178700</v>
      </c>
      <c r="D6" s="109">
        <v>221400</v>
      </c>
      <c r="E6" s="109">
        <v>277200</v>
      </c>
      <c r="F6" s="109">
        <v>339600</v>
      </c>
      <c r="G6" s="110">
        <v>420500</v>
      </c>
      <c r="H6" s="109">
        <f t="shared" si="0"/>
        <v>7148</v>
      </c>
      <c r="I6" s="109">
        <f t="shared" si="1"/>
        <v>8856</v>
      </c>
      <c r="J6" s="109">
        <f t="shared" si="2"/>
        <v>11088</v>
      </c>
    </row>
    <row r="7" spans="1:10">
      <c r="A7" s="284"/>
      <c r="B7" s="126">
        <v>3</v>
      </c>
      <c r="C7" s="109">
        <v>180300</v>
      </c>
      <c r="D7" s="109">
        <v>222900</v>
      </c>
      <c r="E7" s="109">
        <v>279500</v>
      </c>
      <c r="F7" s="109">
        <v>341600</v>
      </c>
      <c r="G7" s="110">
        <v>422300</v>
      </c>
      <c r="H7" s="109">
        <f t="shared" si="0"/>
        <v>7212</v>
      </c>
      <c r="I7" s="109">
        <f t="shared" si="1"/>
        <v>8916</v>
      </c>
      <c r="J7" s="109">
        <f t="shared" si="2"/>
        <v>11180</v>
      </c>
    </row>
    <row r="8" spans="1:10">
      <c r="A8" s="284"/>
      <c r="B8" s="126">
        <v>4</v>
      </c>
      <c r="C8" s="109">
        <v>181800</v>
      </c>
      <c r="D8" s="109">
        <v>224400</v>
      </c>
      <c r="E8" s="109">
        <v>281600</v>
      </c>
      <c r="F8" s="109">
        <v>343600</v>
      </c>
      <c r="G8" s="110">
        <v>423900</v>
      </c>
      <c r="H8" s="109">
        <f t="shared" si="0"/>
        <v>7272</v>
      </c>
      <c r="I8" s="109">
        <f t="shared" si="1"/>
        <v>8976</v>
      </c>
      <c r="J8" s="109">
        <f t="shared" si="2"/>
        <v>11264</v>
      </c>
    </row>
    <row r="9" spans="1:10">
      <c r="A9" s="284"/>
      <c r="B9" s="126">
        <v>5</v>
      </c>
      <c r="C9" s="109">
        <v>183400</v>
      </c>
      <c r="D9" s="109">
        <v>226100</v>
      </c>
      <c r="E9" s="109">
        <v>283800</v>
      </c>
      <c r="F9" s="109">
        <v>345600</v>
      </c>
      <c r="G9" s="110">
        <v>425400</v>
      </c>
      <c r="H9" s="109">
        <f t="shared" si="0"/>
        <v>7336</v>
      </c>
      <c r="I9" s="109">
        <f t="shared" si="1"/>
        <v>9044</v>
      </c>
      <c r="J9" s="109">
        <f t="shared" si="2"/>
        <v>11352</v>
      </c>
    </row>
    <row r="10" spans="1:10">
      <c r="A10" s="284"/>
      <c r="B10" s="126">
        <v>6</v>
      </c>
      <c r="C10" s="109">
        <v>185300</v>
      </c>
      <c r="D10" s="109">
        <v>227400</v>
      </c>
      <c r="E10" s="109">
        <v>286000</v>
      </c>
      <c r="F10" s="109">
        <v>347200</v>
      </c>
      <c r="G10" s="110">
        <v>426900</v>
      </c>
      <c r="H10" s="109">
        <f t="shared" si="0"/>
        <v>7412</v>
      </c>
      <c r="I10" s="109">
        <f t="shared" si="1"/>
        <v>9096</v>
      </c>
      <c r="J10" s="109">
        <f t="shared" si="2"/>
        <v>11440</v>
      </c>
    </row>
    <row r="11" spans="1:10">
      <c r="A11" s="284"/>
      <c r="B11" s="126">
        <v>7</v>
      </c>
      <c r="C11" s="109">
        <v>187100</v>
      </c>
      <c r="D11" s="109">
        <v>228600</v>
      </c>
      <c r="E11" s="109">
        <v>288200</v>
      </c>
      <c r="F11" s="109">
        <v>348800</v>
      </c>
      <c r="G11" s="110">
        <v>428700</v>
      </c>
      <c r="H11" s="109">
        <f t="shared" si="0"/>
        <v>7484</v>
      </c>
      <c r="I11" s="109">
        <f t="shared" si="1"/>
        <v>9144</v>
      </c>
      <c r="J11" s="109">
        <f t="shared" si="2"/>
        <v>11528</v>
      </c>
    </row>
    <row r="12" spans="1:10">
      <c r="A12" s="284"/>
      <c r="B12" s="126">
        <v>8</v>
      </c>
      <c r="C12" s="109">
        <v>189000</v>
      </c>
      <c r="D12" s="109">
        <v>229900</v>
      </c>
      <c r="E12" s="109">
        <v>290300</v>
      </c>
      <c r="F12" s="109">
        <v>350300</v>
      </c>
      <c r="G12" s="110">
        <v>430500</v>
      </c>
      <c r="H12" s="109">
        <f t="shared" si="0"/>
        <v>7560</v>
      </c>
      <c r="I12" s="109">
        <f t="shared" si="1"/>
        <v>9196</v>
      </c>
      <c r="J12" s="109">
        <f t="shared" si="2"/>
        <v>11612</v>
      </c>
    </row>
    <row r="13" spans="1:10">
      <c r="A13" s="284"/>
      <c r="B13" s="126">
        <v>9</v>
      </c>
      <c r="C13" s="109">
        <v>190700</v>
      </c>
      <c r="D13" s="109">
        <v>231600</v>
      </c>
      <c r="E13" s="109">
        <v>292400</v>
      </c>
      <c r="F13" s="109">
        <v>351800</v>
      </c>
      <c r="G13" s="110">
        <v>432200</v>
      </c>
      <c r="H13" s="109">
        <f t="shared" si="0"/>
        <v>7628</v>
      </c>
      <c r="I13" s="109">
        <f t="shared" si="1"/>
        <v>9264</v>
      </c>
      <c r="J13" s="109">
        <f t="shared" si="2"/>
        <v>11696</v>
      </c>
    </row>
    <row r="14" spans="1:10">
      <c r="A14" s="284"/>
      <c r="B14" s="126">
        <v>10</v>
      </c>
      <c r="C14" s="109">
        <v>192800</v>
      </c>
      <c r="D14" s="109">
        <v>233300</v>
      </c>
      <c r="E14" s="109">
        <v>294700</v>
      </c>
      <c r="F14" s="109">
        <v>353800</v>
      </c>
      <c r="G14" s="110">
        <v>434000</v>
      </c>
      <c r="H14" s="109">
        <f t="shared" si="0"/>
        <v>7712</v>
      </c>
      <c r="I14" s="109">
        <f t="shared" si="1"/>
        <v>9332</v>
      </c>
      <c r="J14" s="109">
        <f t="shared" si="2"/>
        <v>11788</v>
      </c>
    </row>
    <row r="15" spans="1:10">
      <c r="A15" s="284"/>
      <c r="B15" s="126">
        <v>11</v>
      </c>
      <c r="C15" s="109">
        <v>194800</v>
      </c>
      <c r="D15" s="109">
        <v>235000</v>
      </c>
      <c r="E15" s="109">
        <v>297000</v>
      </c>
      <c r="F15" s="109">
        <v>355800</v>
      </c>
      <c r="G15" s="110">
        <v>435900</v>
      </c>
      <c r="H15" s="109">
        <f t="shared" si="0"/>
        <v>7792</v>
      </c>
      <c r="I15" s="109">
        <f t="shared" si="1"/>
        <v>9400</v>
      </c>
      <c r="J15" s="109">
        <f t="shared" si="2"/>
        <v>11880</v>
      </c>
    </row>
    <row r="16" spans="1:10">
      <c r="A16" s="284"/>
      <c r="B16" s="126">
        <v>12</v>
      </c>
      <c r="C16" s="109">
        <v>196800</v>
      </c>
      <c r="D16" s="109">
        <v>236600</v>
      </c>
      <c r="E16" s="109">
        <v>299100</v>
      </c>
      <c r="F16" s="109">
        <v>357700</v>
      </c>
      <c r="G16" s="110">
        <v>437700</v>
      </c>
      <c r="H16" s="109">
        <f t="shared" si="0"/>
        <v>7872</v>
      </c>
      <c r="I16" s="109">
        <f t="shared" si="1"/>
        <v>9464</v>
      </c>
      <c r="J16" s="109">
        <f t="shared" si="2"/>
        <v>11964</v>
      </c>
    </row>
    <row r="17" spans="1:10">
      <c r="A17" s="284"/>
      <c r="B17" s="126">
        <v>13</v>
      </c>
      <c r="C17" s="109">
        <v>198800</v>
      </c>
      <c r="D17" s="109">
        <v>238100</v>
      </c>
      <c r="E17" s="109">
        <v>301300</v>
      </c>
      <c r="F17" s="109">
        <v>359600</v>
      </c>
      <c r="G17" s="110">
        <v>439400</v>
      </c>
      <c r="H17" s="109">
        <f t="shared" si="0"/>
        <v>7952</v>
      </c>
      <c r="I17" s="109">
        <f t="shared" si="1"/>
        <v>9524</v>
      </c>
      <c r="J17" s="109">
        <f t="shared" si="2"/>
        <v>12052</v>
      </c>
    </row>
    <row r="18" spans="1:10">
      <c r="A18" s="284"/>
      <c r="B18" s="126">
        <v>14</v>
      </c>
      <c r="C18" s="109">
        <v>200900</v>
      </c>
      <c r="D18" s="109">
        <v>240100</v>
      </c>
      <c r="E18" s="109">
        <v>303100</v>
      </c>
      <c r="F18" s="109">
        <v>361500</v>
      </c>
      <c r="G18" s="110">
        <v>441300</v>
      </c>
      <c r="H18" s="109">
        <f t="shared" si="0"/>
        <v>8036</v>
      </c>
      <c r="I18" s="109">
        <f t="shared" si="1"/>
        <v>9604</v>
      </c>
      <c r="J18" s="109">
        <f t="shared" si="2"/>
        <v>12124</v>
      </c>
    </row>
    <row r="19" spans="1:10">
      <c r="A19" s="284"/>
      <c r="B19" s="126">
        <v>15</v>
      </c>
      <c r="C19" s="109">
        <v>203000</v>
      </c>
      <c r="D19" s="109">
        <v>242000</v>
      </c>
      <c r="E19" s="109">
        <v>304900</v>
      </c>
      <c r="F19" s="109">
        <v>363300</v>
      </c>
      <c r="G19" s="110">
        <v>443100</v>
      </c>
      <c r="H19" s="109">
        <f t="shared" si="0"/>
        <v>8120</v>
      </c>
      <c r="I19" s="109">
        <f t="shared" si="1"/>
        <v>9680</v>
      </c>
      <c r="J19" s="109">
        <f t="shared" si="2"/>
        <v>12196</v>
      </c>
    </row>
    <row r="20" spans="1:10">
      <c r="A20" s="284"/>
      <c r="B20" s="126">
        <v>16</v>
      </c>
      <c r="C20" s="109">
        <v>205100</v>
      </c>
      <c r="D20" s="109">
        <v>243900</v>
      </c>
      <c r="E20" s="109">
        <v>306600</v>
      </c>
      <c r="F20" s="109">
        <v>364900</v>
      </c>
      <c r="G20" s="110">
        <v>445000</v>
      </c>
      <c r="H20" s="109">
        <f t="shared" si="0"/>
        <v>8204</v>
      </c>
      <c r="I20" s="109">
        <f t="shared" si="1"/>
        <v>9756</v>
      </c>
      <c r="J20" s="109">
        <f t="shared" si="2"/>
        <v>12264</v>
      </c>
    </row>
    <row r="21" spans="1:10">
      <c r="A21" s="284"/>
      <c r="B21" s="126">
        <v>17</v>
      </c>
      <c r="C21" s="109">
        <v>207300</v>
      </c>
      <c r="D21" s="109">
        <v>245600</v>
      </c>
      <c r="E21" s="109">
        <v>308200</v>
      </c>
      <c r="F21" s="109">
        <v>366500</v>
      </c>
      <c r="G21" s="110">
        <v>446700</v>
      </c>
      <c r="H21" s="109">
        <f t="shared" si="0"/>
        <v>8292</v>
      </c>
      <c r="I21" s="109">
        <f t="shared" si="1"/>
        <v>9824</v>
      </c>
      <c r="J21" s="109">
        <f t="shared" si="2"/>
        <v>12328</v>
      </c>
    </row>
    <row r="22" spans="1:10">
      <c r="A22" s="284"/>
      <c r="B22" s="126">
        <v>18</v>
      </c>
      <c r="C22" s="109">
        <v>209400</v>
      </c>
      <c r="D22" s="109">
        <v>248000</v>
      </c>
      <c r="E22" s="109">
        <v>310400</v>
      </c>
      <c r="F22" s="109">
        <v>368300</v>
      </c>
      <c r="G22" s="110">
        <v>448500</v>
      </c>
      <c r="H22" s="109">
        <f t="shared" si="0"/>
        <v>8376</v>
      </c>
      <c r="I22" s="109">
        <f t="shared" si="1"/>
        <v>9920</v>
      </c>
      <c r="J22" s="109">
        <f t="shared" si="2"/>
        <v>12416</v>
      </c>
    </row>
    <row r="23" spans="1:10">
      <c r="A23" s="284"/>
      <c r="B23" s="126">
        <v>19</v>
      </c>
      <c r="C23" s="109">
        <v>211600</v>
      </c>
      <c r="D23" s="109">
        <v>250400</v>
      </c>
      <c r="E23" s="109">
        <v>312500</v>
      </c>
      <c r="F23" s="109">
        <v>370100</v>
      </c>
      <c r="G23" s="110">
        <v>450300</v>
      </c>
      <c r="H23" s="109">
        <f t="shared" si="0"/>
        <v>8464</v>
      </c>
      <c r="I23" s="109">
        <f t="shared" si="1"/>
        <v>10016</v>
      </c>
      <c r="J23" s="109">
        <f t="shared" si="2"/>
        <v>12500</v>
      </c>
    </row>
    <row r="24" spans="1:10">
      <c r="A24" s="284"/>
      <c r="B24" s="126">
        <v>20</v>
      </c>
      <c r="C24" s="109">
        <v>213500</v>
      </c>
      <c r="D24" s="109">
        <v>252800</v>
      </c>
      <c r="E24" s="109">
        <v>314800</v>
      </c>
      <c r="F24" s="109">
        <v>371900</v>
      </c>
      <c r="G24" s="110">
        <v>452100</v>
      </c>
      <c r="H24" s="109">
        <f t="shared" si="0"/>
        <v>8540</v>
      </c>
      <c r="I24" s="109">
        <f t="shared" si="1"/>
        <v>10112</v>
      </c>
      <c r="J24" s="109">
        <f t="shared" si="2"/>
        <v>12592</v>
      </c>
    </row>
    <row r="25" spans="1:10">
      <c r="A25" s="284"/>
      <c r="B25" s="126">
        <v>21</v>
      </c>
      <c r="C25" s="109">
        <v>215700</v>
      </c>
      <c r="D25" s="109">
        <v>255200</v>
      </c>
      <c r="E25" s="109">
        <v>316800</v>
      </c>
      <c r="F25" s="109">
        <v>373500</v>
      </c>
      <c r="G25" s="110">
        <v>453700</v>
      </c>
      <c r="H25" s="109">
        <f t="shared" si="0"/>
        <v>8628</v>
      </c>
      <c r="I25" s="109">
        <f t="shared" si="1"/>
        <v>10208</v>
      </c>
      <c r="J25" s="109">
        <f t="shared" si="2"/>
        <v>12672</v>
      </c>
    </row>
    <row r="26" spans="1:10">
      <c r="A26" s="284"/>
      <c r="B26" s="126">
        <v>22</v>
      </c>
      <c r="C26" s="109">
        <v>217300</v>
      </c>
      <c r="D26" s="109">
        <v>257600</v>
      </c>
      <c r="E26" s="109">
        <v>319000</v>
      </c>
      <c r="F26" s="109">
        <v>375400</v>
      </c>
      <c r="G26" s="110">
        <v>455400</v>
      </c>
      <c r="H26" s="109">
        <f t="shared" si="0"/>
        <v>8692</v>
      </c>
      <c r="I26" s="109">
        <f t="shared" si="1"/>
        <v>10304</v>
      </c>
      <c r="J26" s="109">
        <f t="shared" si="2"/>
        <v>12760</v>
      </c>
    </row>
    <row r="27" spans="1:10">
      <c r="A27" s="284"/>
      <c r="B27" s="126">
        <v>23</v>
      </c>
      <c r="C27" s="109">
        <v>218800</v>
      </c>
      <c r="D27" s="109">
        <v>259900</v>
      </c>
      <c r="E27" s="109">
        <v>321200</v>
      </c>
      <c r="F27" s="109">
        <v>377100</v>
      </c>
      <c r="G27" s="110">
        <v>457300</v>
      </c>
      <c r="H27" s="109">
        <f t="shared" si="0"/>
        <v>8752</v>
      </c>
      <c r="I27" s="109">
        <f t="shared" si="1"/>
        <v>10396</v>
      </c>
      <c r="J27" s="109">
        <f t="shared" si="2"/>
        <v>12848</v>
      </c>
    </row>
    <row r="28" spans="1:10">
      <c r="A28" s="284"/>
      <c r="B28" s="126">
        <v>24</v>
      </c>
      <c r="C28" s="109">
        <v>220300</v>
      </c>
      <c r="D28" s="109">
        <v>262100</v>
      </c>
      <c r="E28" s="109">
        <v>323500</v>
      </c>
      <c r="F28" s="109">
        <v>378800</v>
      </c>
      <c r="G28" s="110">
        <v>459000</v>
      </c>
      <c r="H28" s="109">
        <f t="shared" si="0"/>
        <v>8812</v>
      </c>
      <c r="I28" s="109">
        <f t="shared" si="1"/>
        <v>10484</v>
      </c>
      <c r="J28" s="109">
        <f t="shared" si="2"/>
        <v>12940</v>
      </c>
    </row>
    <row r="29" spans="1:10">
      <c r="A29" s="284"/>
      <c r="B29" s="126">
        <v>25</v>
      </c>
      <c r="C29" s="109">
        <v>221800</v>
      </c>
      <c r="D29" s="109">
        <v>264300</v>
      </c>
      <c r="E29" s="109">
        <v>325700</v>
      </c>
      <c r="F29" s="109">
        <v>380100</v>
      </c>
      <c r="G29" s="110">
        <v>460700</v>
      </c>
      <c r="H29" s="109">
        <f t="shared" si="0"/>
        <v>8872</v>
      </c>
      <c r="I29" s="109">
        <f t="shared" si="1"/>
        <v>10572</v>
      </c>
      <c r="J29" s="109">
        <f t="shared" si="2"/>
        <v>13028</v>
      </c>
    </row>
    <row r="30" spans="1:10">
      <c r="A30" s="284"/>
      <c r="B30" s="126">
        <v>26</v>
      </c>
      <c r="C30" s="109">
        <v>223000</v>
      </c>
      <c r="D30" s="109">
        <v>266500</v>
      </c>
      <c r="E30" s="109">
        <v>327900</v>
      </c>
      <c r="F30" s="109">
        <v>381900</v>
      </c>
      <c r="G30" s="110">
        <v>462300</v>
      </c>
      <c r="H30" s="109">
        <f t="shared" si="0"/>
        <v>8920</v>
      </c>
      <c r="I30" s="109">
        <f t="shared" si="1"/>
        <v>10660</v>
      </c>
      <c r="J30" s="109">
        <f t="shared" si="2"/>
        <v>13116</v>
      </c>
    </row>
    <row r="31" spans="1:10">
      <c r="A31" s="284"/>
      <c r="B31" s="126">
        <v>27</v>
      </c>
      <c r="C31" s="109">
        <v>224200</v>
      </c>
      <c r="D31" s="109">
        <v>268900</v>
      </c>
      <c r="E31" s="109">
        <v>330000</v>
      </c>
      <c r="F31" s="109">
        <v>383700</v>
      </c>
      <c r="G31" s="110">
        <v>463900</v>
      </c>
      <c r="H31" s="109">
        <f t="shared" si="0"/>
        <v>8968</v>
      </c>
      <c r="I31" s="109">
        <f t="shared" si="1"/>
        <v>10756</v>
      </c>
      <c r="J31" s="109">
        <f t="shared" si="2"/>
        <v>13200</v>
      </c>
    </row>
    <row r="32" spans="1:10">
      <c r="A32" s="284"/>
      <c r="B32" s="126">
        <v>28</v>
      </c>
      <c r="C32" s="109">
        <v>225500</v>
      </c>
      <c r="D32" s="109">
        <v>271000</v>
      </c>
      <c r="E32" s="109">
        <v>332000</v>
      </c>
      <c r="F32" s="109">
        <v>385600</v>
      </c>
      <c r="G32" s="110">
        <v>465400</v>
      </c>
      <c r="H32" s="109">
        <f t="shared" si="0"/>
        <v>9020</v>
      </c>
      <c r="I32" s="109">
        <f t="shared" si="1"/>
        <v>10840</v>
      </c>
      <c r="J32" s="109">
        <f t="shared" si="2"/>
        <v>13280</v>
      </c>
    </row>
    <row r="33" spans="1:10">
      <c r="A33" s="284"/>
      <c r="B33" s="126">
        <v>29</v>
      </c>
      <c r="C33" s="109">
        <v>226800</v>
      </c>
      <c r="D33" s="109">
        <v>273300</v>
      </c>
      <c r="E33" s="109">
        <v>334000</v>
      </c>
      <c r="F33" s="109">
        <v>387400</v>
      </c>
      <c r="G33" s="110">
        <v>466900</v>
      </c>
      <c r="H33" s="109">
        <f t="shared" si="0"/>
        <v>9072</v>
      </c>
      <c r="I33" s="109">
        <f t="shared" si="1"/>
        <v>10932</v>
      </c>
      <c r="J33" s="109">
        <f t="shared" si="2"/>
        <v>13360</v>
      </c>
    </row>
    <row r="34" spans="1:10">
      <c r="A34" s="284"/>
      <c r="B34" s="126">
        <v>30</v>
      </c>
      <c r="C34" s="109">
        <v>228300</v>
      </c>
      <c r="D34" s="109">
        <v>275600</v>
      </c>
      <c r="E34" s="109">
        <v>335400</v>
      </c>
      <c r="F34" s="109">
        <v>389200</v>
      </c>
      <c r="G34" s="110">
        <v>468200</v>
      </c>
      <c r="H34" s="109">
        <f t="shared" si="0"/>
        <v>9132</v>
      </c>
      <c r="I34" s="109">
        <f t="shared" si="1"/>
        <v>11024</v>
      </c>
      <c r="J34" s="109">
        <f t="shared" si="2"/>
        <v>13416</v>
      </c>
    </row>
    <row r="35" spans="1:10">
      <c r="A35" s="284"/>
      <c r="B35" s="126">
        <v>31</v>
      </c>
      <c r="C35" s="109">
        <v>229900</v>
      </c>
      <c r="D35" s="109">
        <v>277800</v>
      </c>
      <c r="E35" s="109">
        <v>336800</v>
      </c>
      <c r="F35" s="109">
        <v>391100</v>
      </c>
      <c r="G35" s="110">
        <v>469500</v>
      </c>
      <c r="H35" s="109">
        <f t="shared" si="0"/>
        <v>9196</v>
      </c>
      <c r="I35" s="109">
        <f t="shared" si="1"/>
        <v>11112</v>
      </c>
      <c r="J35" s="109">
        <f t="shared" si="2"/>
        <v>13472</v>
      </c>
    </row>
    <row r="36" spans="1:10">
      <c r="A36" s="284"/>
      <c r="B36" s="126">
        <v>32</v>
      </c>
      <c r="C36" s="109">
        <v>231300</v>
      </c>
      <c r="D36" s="109">
        <v>279900</v>
      </c>
      <c r="E36" s="109">
        <v>338400</v>
      </c>
      <c r="F36" s="109">
        <v>393000</v>
      </c>
      <c r="G36" s="110">
        <v>470800</v>
      </c>
      <c r="H36" s="109">
        <f t="shared" si="0"/>
        <v>9252</v>
      </c>
      <c r="I36" s="109">
        <f t="shared" si="1"/>
        <v>11196</v>
      </c>
      <c r="J36" s="109">
        <f t="shared" si="2"/>
        <v>13536</v>
      </c>
    </row>
    <row r="37" spans="1:10">
      <c r="A37" s="284"/>
      <c r="B37" s="126">
        <v>33</v>
      </c>
      <c r="C37" s="109">
        <v>232700</v>
      </c>
      <c r="D37" s="109">
        <v>282000</v>
      </c>
      <c r="E37" s="109">
        <v>339900</v>
      </c>
      <c r="F37" s="109">
        <v>394600</v>
      </c>
      <c r="G37" s="110">
        <v>472000</v>
      </c>
      <c r="H37" s="109">
        <f t="shared" ref="H37:H68" si="3">C37*0.04</f>
        <v>9308</v>
      </c>
      <c r="I37" s="109">
        <f t="shared" ref="I37:I68" si="4">D37*0.04</f>
        <v>11280</v>
      </c>
      <c r="J37" s="109">
        <f t="shared" ref="J37:J68" si="5">E37*0.04</f>
        <v>13596</v>
      </c>
    </row>
    <row r="38" spans="1:10">
      <c r="A38" s="284"/>
      <c r="B38" s="126">
        <v>34</v>
      </c>
      <c r="C38" s="109">
        <v>234400</v>
      </c>
      <c r="D38" s="109">
        <v>284200</v>
      </c>
      <c r="E38" s="109">
        <v>341900</v>
      </c>
      <c r="F38" s="109">
        <v>396300</v>
      </c>
      <c r="G38" s="110">
        <v>472700</v>
      </c>
      <c r="H38" s="109">
        <f t="shared" si="3"/>
        <v>9376</v>
      </c>
      <c r="I38" s="109">
        <f t="shared" si="4"/>
        <v>11368</v>
      </c>
      <c r="J38" s="109">
        <f t="shared" si="5"/>
        <v>13676</v>
      </c>
    </row>
    <row r="39" spans="1:10">
      <c r="A39" s="284"/>
      <c r="B39" s="126">
        <v>35</v>
      </c>
      <c r="C39" s="109">
        <v>236200</v>
      </c>
      <c r="D39" s="109">
        <v>286300</v>
      </c>
      <c r="E39" s="109">
        <v>344000</v>
      </c>
      <c r="F39" s="109">
        <v>397900</v>
      </c>
      <c r="G39" s="110">
        <v>473400</v>
      </c>
      <c r="H39" s="109">
        <f t="shared" si="3"/>
        <v>9448</v>
      </c>
      <c r="I39" s="109">
        <f t="shared" si="4"/>
        <v>11452</v>
      </c>
      <c r="J39" s="109">
        <f t="shared" si="5"/>
        <v>13760</v>
      </c>
    </row>
    <row r="40" spans="1:10">
      <c r="A40" s="284"/>
      <c r="B40" s="126">
        <v>36</v>
      </c>
      <c r="C40" s="109">
        <v>237700</v>
      </c>
      <c r="D40" s="109">
        <v>288200</v>
      </c>
      <c r="E40" s="109">
        <v>345800</v>
      </c>
      <c r="F40" s="109">
        <v>399600</v>
      </c>
      <c r="G40" s="110">
        <v>474100</v>
      </c>
      <c r="H40" s="109">
        <f t="shared" si="3"/>
        <v>9508</v>
      </c>
      <c r="I40" s="109">
        <f t="shared" si="4"/>
        <v>11528</v>
      </c>
      <c r="J40" s="109">
        <f t="shared" si="5"/>
        <v>13832</v>
      </c>
    </row>
    <row r="41" spans="1:10">
      <c r="A41" s="284"/>
      <c r="B41" s="126">
        <v>37</v>
      </c>
      <c r="C41" s="109">
        <v>239100</v>
      </c>
      <c r="D41" s="109">
        <v>290300</v>
      </c>
      <c r="E41" s="109">
        <v>347700</v>
      </c>
      <c r="F41" s="109">
        <v>400800</v>
      </c>
      <c r="G41" s="110">
        <v>474700</v>
      </c>
      <c r="H41" s="109">
        <f t="shared" si="3"/>
        <v>9564</v>
      </c>
      <c r="I41" s="109">
        <f t="shared" si="4"/>
        <v>11612</v>
      </c>
      <c r="J41" s="109">
        <f t="shared" si="5"/>
        <v>13908</v>
      </c>
    </row>
    <row r="42" spans="1:10">
      <c r="A42" s="284"/>
      <c r="B42" s="126">
        <v>38</v>
      </c>
      <c r="C42" s="109">
        <v>240600</v>
      </c>
      <c r="D42" s="109">
        <v>292000</v>
      </c>
      <c r="E42" s="109">
        <v>349600</v>
      </c>
      <c r="F42" s="109">
        <v>402200</v>
      </c>
      <c r="G42" s="110">
        <v>475400</v>
      </c>
      <c r="H42" s="109">
        <f t="shared" si="3"/>
        <v>9624</v>
      </c>
      <c r="I42" s="109">
        <f t="shared" si="4"/>
        <v>11680</v>
      </c>
      <c r="J42" s="109">
        <f t="shared" si="5"/>
        <v>13984</v>
      </c>
    </row>
    <row r="43" spans="1:10">
      <c r="A43" s="284"/>
      <c r="B43" s="126">
        <v>39</v>
      </c>
      <c r="C43" s="109">
        <v>242100</v>
      </c>
      <c r="D43" s="109">
        <v>293800</v>
      </c>
      <c r="E43" s="109">
        <v>351500</v>
      </c>
      <c r="F43" s="109">
        <v>403600</v>
      </c>
      <c r="G43" s="110">
        <v>476100</v>
      </c>
      <c r="H43" s="109">
        <f t="shared" si="3"/>
        <v>9684</v>
      </c>
      <c r="I43" s="109">
        <f t="shared" si="4"/>
        <v>11752</v>
      </c>
      <c r="J43" s="109">
        <f t="shared" si="5"/>
        <v>14060</v>
      </c>
    </row>
    <row r="44" spans="1:10">
      <c r="A44" s="284"/>
      <c r="B44" s="126">
        <v>40</v>
      </c>
      <c r="C44" s="109">
        <v>243600</v>
      </c>
      <c r="D44" s="109">
        <v>295500</v>
      </c>
      <c r="E44" s="109">
        <v>353400</v>
      </c>
      <c r="F44" s="109">
        <v>405000</v>
      </c>
      <c r="G44" s="110">
        <v>476800</v>
      </c>
      <c r="H44" s="109">
        <f t="shared" si="3"/>
        <v>9744</v>
      </c>
      <c r="I44" s="109">
        <f t="shared" si="4"/>
        <v>11820</v>
      </c>
      <c r="J44" s="109">
        <f t="shared" si="5"/>
        <v>14136</v>
      </c>
    </row>
    <row r="45" spans="1:10">
      <c r="A45" s="284"/>
      <c r="B45" s="126">
        <v>41</v>
      </c>
      <c r="C45" s="109">
        <v>245000</v>
      </c>
      <c r="D45" s="109">
        <v>296800</v>
      </c>
      <c r="E45" s="109">
        <v>355300</v>
      </c>
      <c r="F45" s="109">
        <v>406600</v>
      </c>
      <c r="G45" s="110">
        <v>477400</v>
      </c>
      <c r="H45" s="109">
        <f t="shared" si="3"/>
        <v>9800</v>
      </c>
      <c r="I45" s="109">
        <f t="shared" si="4"/>
        <v>11872</v>
      </c>
      <c r="J45" s="109">
        <f t="shared" si="5"/>
        <v>14212</v>
      </c>
    </row>
    <row r="46" spans="1:10">
      <c r="A46" s="284"/>
      <c r="B46" s="126">
        <v>42</v>
      </c>
      <c r="C46" s="109">
        <v>246300</v>
      </c>
      <c r="D46" s="109">
        <v>298800</v>
      </c>
      <c r="E46" s="109">
        <v>357200</v>
      </c>
      <c r="F46" s="109">
        <v>408000</v>
      </c>
      <c r="G46" s="110">
        <v>478100</v>
      </c>
      <c r="H46" s="109">
        <f t="shared" si="3"/>
        <v>9852</v>
      </c>
      <c r="I46" s="109">
        <f t="shared" si="4"/>
        <v>11952</v>
      </c>
      <c r="J46" s="109">
        <f t="shared" si="5"/>
        <v>14288</v>
      </c>
    </row>
    <row r="47" spans="1:10">
      <c r="A47" s="284"/>
      <c r="B47" s="126">
        <v>43</v>
      </c>
      <c r="C47" s="109">
        <v>247500</v>
      </c>
      <c r="D47" s="109">
        <v>300700</v>
      </c>
      <c r="E47" s="109">
        <v>359100</v>
      </c>
      <c r="F47" s="109">
        <v>409300</v>
      </c>
      <c r="G47" s="110">
        <v>478800</v>
      </c>
      <c r="H47" s="109">
        <f t="shared" si="3"/>
        <v>9900</v>
      </c>
      <c r="I47" s="109">
        <f t="shared" si="4"/>
        <v>12028</v>
      </c>
      <c r="J47" s="109">
        <f t="shared" si="5"/>
        <v>14364</v>
      </c>
    </row>
    <row r="48" spans="1:10">
      <c r="A48" s="284"/>
      <c r="B48" s="126">
        <v>44</v>
      </c>
      <c r="C48" s="109">
        <v>248600</v>
      </c>
      <c r="D48" s="109">
        <v>302700</v>
      </c>
      <c r="E48" s="109">
        <v>361000</v>
      </c>
      <c r="F48" s="109">
        <v>410700</v>
      </c>
      <c r="G48" s="110">
        <v>479500</v>
      </c>
      <c r="H48" s="109">
        <f t="shared" si="3"/>
        <v>9944</v>
      </c>
      <c r="I48" s="109">
        <f t="shared" si="4"/>
        <v>12108</v>
      </c>
      <c r="J48" s="109">
        <f t="shared" si="5"/>
        <v>14440</v>
      </c>
    </row>
    <row r="49" spans="1:10">
      <c r="A49" s="297" t="s">
        <v>97</v>
      </c>
      <c r="B49" s="126">
        <v>45</v>
      </c>
      <c r="C49" s="109">
        <v>249700</v>
      </c>
      <c r="D49" s="109">
        <v>304700</v>
      </c>
      <c r="E49" s="109">
        <v>362800</v>
      </c>
      <c r="F49" s="109">
        <v>412100</v>
      </c>
      <c r="G49" s="110">
        <v>480100</v>
      </c>
      <c r="H49" s="109">
        <f t="shared" si="3"/>
        <v>9988</v>
      </c>
      <c r="I49" s="109">
        <f t="shared" si="4"/>
        <v>12188</v>
      </c>
      <c r="J49" s="109">
        <f t="shared" si="5"/>
        <v>14512</v>
      </c>
    </row>
    <row r="50" spans="1:10">
      <c r="A50" s="297"/>
      <c r="B50" s="126">
        <v>46</v>
      </c>
      <c r="C50" s="109">
        <v>250900</v>
      </c>
      <c r="D50" s="109">
        <v>306800</v>
      </c>
      <c r="E50" s="109">
        <v>364700</v>
      </c>
      <c r="F50" s="109">
        <v>413400</v>
      </c>
      <c r="G50" s="110">
        <v>480800</v>
      </c>
      <c r="H50" s="109">
        <f t="shared" si="3"/>
        <v>10036</v>
      </c>
      <c r="I50" s="109">
        <f t="shared" si="4"/>
        <v>12272</v>
      </c>
      <c r="J50" s="109">
        <f t="shared" si="5"/>
        <v>14588</v>
      </c>
    </row>
    <row r="51" spans="1:10">
      <c r="A51" s="297"/>
      <c r="B51" s="126">
        <v>47</v>
      </c>
      <c r="C51" s="109">
        <v>252100</v>
      </c>
      <c r="D51" s="109">
        <v>309000</v>
      </c>
      <c r="E51" s="109">
        <v>366600</v>
      </c>
      <c r="F51" s="109">
        <v>414900</v>
      </c>
      <c r="G51" s="110">
        <v>481500</v>
      </c>
      <c r="H51" s="109">
        <f t="shared" si="3"/>
        <v>10084</v>
      </c>
      <c r="I51" s="109">
        <f t="shared" si="4"/>
        <v>12360</v>
      </c>
      <c r="J51" s="109">
        <f t="shared" si="5"/>
        <v>14664</v>
      </c>
    </row>
    <row r="52" spans="1:10">
      <c r="A52" s="297"/>
      <c r="B52" s="126">
        <v>48</v>
      </c>
      <c r="C52" s="109">
        <v>253100</v>
      </c>
      <c r="D52" s="109">
        <v>311200</v>
      </c>
      <c r="E52" s="109">
        <v>368500</v>
      </c>
      <c r="F52" s="109">
        <v>416400</v>
      </c>
      <c r="G52" s="110">
        <v>482200</v>
      </c>
      <c r="H52" s="109">
        <f t="shared" si="3"/>
        <v>10124</v>
      </c>
      <c r="I52" s="109">
        <f t="shared" si="4"/>
        <v>12448</v>
      </c>
      <c r="J52" s="109">
        <f t="shared" si="5"/>
        <v>14740</v>
      </c>
    </row>
    <row r="53" spans="1:10">
      <c r="A53" s="297"/>
      <c r="B53" s="126">
        <v>49</v>
      </c>
      <c r="C53" s="109">
        <v>254200</v>
      </c>
      <c r="D53" s="109">
        <v>313300</v>
      </c>
      <c r="E53" s="109">
        <v>370100</v>
      </c>
      <c r="F53" s="109">
        <v>418000</v>
      </c>
      <c r="G53" s="110">
        <v>482800</v>
      </c>
      <c r="H53" s="109">
        <f t="shared" si="3"/>
        <v>10168</v>
      </c>
      <c r="I53" s="109">
        <f t="shared" si="4"/>
        <v>12532</v>
      </c>
      <c r="J53" s="109">
        <f t="shared" si="5"/>
        <v>14804</v>
      </c>
    </row>
    <row r="54" spans="1:10">
      <c r="A54" s="297"/>
      <c r="B54" s="126">
        <v>50</v>
      </c>
      <c r="C54" s="109">
        <v>255500</v>
      </c>
      <c r="D54" s="109">
        <v>315600</v>
      </c>
      <c r="E54" s="109">
        <v>371900</v>
      </c>
      <c r="F54" s="109">
        <v>419400</v>
      </c>
      <c r="G54" s="110" t="s">
        <v>98</v>
      </c>
      <c r="H54" s="109">
        <f t="shared" si="3"/>
        <v>10220</v>
      </c>
      <c r="I54" s="109">
        <f t="shared" si="4"/>
        <v>12624</v>
      </c>
      <c r="J54" s="109">
        <f t="shared" si="5"/>
        <v>14876</v>
      </c>
    </row>
    <row r="55" spans="1:10">
      <c r="A55" s="297"/>
      <c r="B55" s="126">
        <v>51</v>
      </c>
      <c r="C55" s="109">
        <v>256700</v>
      </c>
      <c r="D55" s="109">
        <v>317800</v>
      </c>
      <c r="E55" s="109">
        <v>373800</v>
      </c>
      <c r="F55" s="109">
        <v>421000</v>
      </c>
      <c r="G55" s="110" t="s">
        <v>98</v>
      </c>
      <c r="H55" s="109">
        <f t="shared" si="3"/>
        <v>10268</v>
      </c>
      <c r="I55" s="109">
        <f t="shared" si="4"/>
        <v>12712</v>
      </c>
      <c r="J55" s="109">
        <f t="shared" si="5"/>
        <v>14952</v>
      </c>
    </row>
    <row r="56" spans="1:10">
      <c r="A56" s="297"/>
      <c r="B56" s="126">
        <v>52</v>
      </c>
      <c r="C56" s="109">
        <v>258000</v>
      </c>
      <c r="D56" s="109">
        <v>319900</v>
      </c>
      <c r="E56" s="109">
        <v>375800</v>
      </c>
      <c r="F56" s="109">
        <v>422500</v>
      </c>
      <c r="G56" s="110" t="s">
        <v>98</v>
      </c>
      <c r="H56" s="109">
        <f t="shared" si="3"/>
        <v>10320</v>
      </c>
      <c r="I56" s="109">
        <f t="shared" si="4"/>
        <v>12796</v>
      </c>
      <c r="J56" s="109">
        <f t="shared" si="5"/>
        <v>15032</v>
      </c>
    </row>
    <row r="57" spans="1:10">
      <c r="A57" s="297"/>
      <c r="B57" s="126">
        <v>53</v>
      </c>
      <c r="C57" s="109">
        <v>259100</v>
      </c>
      <c r="D57" s="109">
        <v>322000</v>
      </c>
      <c r="E57" s="109">
        <v>377600</v>
      </c>
      <c r="F57" s="109">
        <v>424200</v>
      </c>
      <c r="G57" s="110" t="s">
        <v>98</v>
      </c>
      <c r="H57" s="109">
        <f t="shared" si="3"/>
        <v>10364</v>
      </c>
      <c r="I57" s="109">
        <f t="shared" si="4"/>
        <v>12880</v>
      </c>
      <c r="J57" s="109">
        <f t="shared" si="5"/>
        <v>15104</v>
      </c>
    </row>
    <row r="58" spans="1:10">
      <c r="A58" s="297"/>
      <c r="B58" s="126">
        <v>54</v>
      </c>
      <c r="C58" s="109">
        <v>260300</v>
      </c>
      <c r="D58" s="109">
        <v>323500</v>
      </c>
      <c r="E58" s="109">
        <v>379400</v>
      </c>
      <c r="F58" s="109">
        <v>425700</v>
      </c>
      <c r="G58" s="110" t="s">
        <v>98</v>
      </c>
      <c r="H58" s="109">
        <f t="shared" si="3"/>
        <v>10412</v>
      </c>
      <c r="I58" s="109">
        <f t="shared" si="4"/>
        <v>12940</v>
      </c>
      <c r="J58" s="109">
        <f t="shared" si="5"/>
        <v>15176</v>
      </c>
    </row>
    <row r="59" spans="1:10">
      <c r="A59" s="297"/>
      <c r="B59" s="126">
        <v>55</v>
      </c>
      <c r="C59" s="109">
        <v>261600</v>
      </c>
      <c r="D59" s="109">
        <v>325000</v>
      </c>
      <c r="E59" s="109">
        <v>381100</v>
      </c>
      <c r="F59" s="109">
        <v>427300</v>
      </c>
      <c r="G59" s="110" t="s">
        <v>98</v>
      </c>
      <c r="H59" s="109">
        <f t="shared" si="3"/>
        <v>10464</v>
      </c>
      <c r="I59" s="109">
        <f t="shared" si="4"/>
        <v>13000</v>
      </c>
      <c r="J59" s="109">
        <f t="shared" si="5"/>
        <v>15244</v>
      </c>
    </row>
    <row r="60" spans="1:10">
      <c r="A60" s="297"/>
      <c r="B60" s="126">
        <v>56</v>
      </c>
      <c r="C60" s="109">
        <v>262600</v>
      </c>
      <c r="D60" s="109">
        <v>326500</v>
      </c>
      <c r="E60" s="109">
        <v>382700</v>
      </c>
      <c r="F60" s="109">
        <v>428900</v>
      </c>
      <c r="G60" s="110" t="s">
        <v>98</v>
      </c>
      <c r="H60" s="109">
        <f t="shared" si="3"/>
        <v>10504</v>
      </c>
      <c r="I60" s="109">
        <f t="shared" si="4"/>
        <v>13060</v>
      </c>
      <c r="J60" s="109">
        <f t="shared" si="5"/>
        <v>15308</v>
      </c>
    </row>
    <row r="61" spans="1:10">
      <c r="A61" s="297"/>
      <c r="B61" s="126">
        <v>57</v>
      </c>
      <c r="C61" s="109">
        <v>263700</v>
      </c>
      <c r="D61" s="109">
        <v>328200</v>
      </c>
      <c r="E61" s="109">
        <v>384200</v>
      </c>
      <c r="F61" s="109">
        <v>430400</v>
      </c>
      <c r="G61" s="110" t="s">
        <v>98</v>
      </c>
      <c r="H61" s="109">
        <f t="shared" si="3"/>
        <v>10548</v>
      </c>
      <c r="I61" s="109">
        <f t="shared" si="4"/>
        <v>13128</v>
      </c>
      <c r="J61" s="109">
        <f t="shared" si="5"/>
        <v>15368</v>
      </c>
    </row>
    <row r="62" spans="1:10">
      <c r="A62" s="297"/>
      <c r="B62" s="126">
        <v>58</v>
      </c>
      <c r="C62" s="109">
        <v>264400</v>
      </c>
      <c r="D62" s="109">
        <v>330200</v>
      </c>
      <c r="E62" s="109">
        <v>385800</v>
      </c>
      <c r="F62" s="109">
        <v>431900</v>
      </c>
      <c r="G62" s="110" t="s">
        <v>98</v>
      </c>
      <c r="H62" s="109">
        <f t="shared" si="3"/>
        <v>10576</v>
      </c>
      <c r="I62" s="109">
        <f t="shared" si="4"/>
        <v>13208</v>
      </c>
      <c r="J62" s="109">
        <f t="shared" si="5"/>
        <v>15432</v>
      </c>
    </row>
    <row r="63" spans="1:10">
      <c r="A63" s="297"/>
      <c r="B63" s="126">
        <v>59</v>
      </c>
      <c r="C63" s="109">
        <v>265400</v>
      </c>
      <c r="D63" s="109">
        <v>332200</v>
      </c>
      <c r="E63" s="109">
        <v>387400</v>
      </c>
      <c r="F63" s="109">
        <v>433100</v>
      </c>
      <c r="G63" s="110" t="s">
        <v>98</v>
      </c>
      <c r="H63" s="109">
        <f t="shared" si="3"/>
        <v>10616</v>
      </c>
      <c r="I63" s="109">
        <f t="shared" si="4"/>
        <v>13288</v>
      </c>
      <c r="J63" s="109">
        <f t="shared" si="5"/>
        <v>15496</v>
      </c>
    </row>
    <row r="64" spans="1:10">
      <c r="A64" s="297"/>
      <c r="B64" s="126">
        <v>60</v>
      </c>
      <c r="C64" s="109">
        <v>266400</v>
      </c>
      <c r="D64" s="109">
        <v>334100</v>
      </c>
      <c r="E64" s="109">
        <v>389000</v>
      </c>
      <c r="F64" s="109">
        <v>434300</v>
      </c>
      <c r="G64" s="110" t="s">
        <v>98</v>
      </c>
      <c r="H64" s="109">
        <f t="shared" si="3"/>
        <v>10656</v>
      </c>
      <c r="I64" s="109">
        <f t="shared" si="4"/>
        <v>13364</v>
      </c>
      <c r="J64" s="109">
        <f t="shared" si="5"/>
        <v>15560</v>
      </c>
    </row>
    <row r="65" spans="1:10">
      <c r="A65" s="297"/>
      <c r="B65" s="126">
        <v>61</v>
      </c>
      <c r="C65" s="109">
        <v>267300</v>
      </c>
      <c r="D65" s="109">
        <v>335900</v>
      </c>
      <c r="E65" s="109">
        <v>390200</v>
      </c>
      <c r="F65" s="109">
        <v>435500</v>
      </c>
      <c r="G65" s="110" t="s">
        <v>98</v>
      </c>
      <c r="H65" s="109">
        <f t="shared" si="3"/>
        <v>10692</v>
      </c>
      <c r="I65" s="109">
        <f t="shared" si="4"/>
        <v>13436</v>
      </c>
      <c r="J65" s="109">
        <f t="shared" si="5"/>
        <v>15608</v>
      </c>
    </row>
    <row r="66" spans="1:10">
      <c r="A66" s="297"/>
      <c r="B66" s="126">
        <v>62</v>
      </c>
      <c r="C66" s="109">
        <v>268100</v>
      </c>
      <c r="D66" s="109">
        <v>337900</v>
      </c>
      <c r="E66" s="109">
        <v>391600</v>
      </c>
      <c r="F66" s="109">
        <v>436800</v>
      </c>
      <c r="G66" s="110" t="s">
        <v>98</v>
      </c>
      <c r="H66" s="109">
        <f t="shared" si="3"/>
        <v>10724</v>
      </c>
      <c r="I66" s="109">
        <f t="shared" si="4"/>
        <v>13516</v>
      </c>
      <c r="J66" s="109">
        <f t="shared" si="5"/>
        <v>15664</v>
      </c>
    </row>
    <row r="67" spans="1:10">
      <c r="A67" s="297"/>
      <c r="B67" s="126">
        <v>63</v>
      </c>
      <c r="C67" s="109">
        <v>268900</v>
      </c>
      <c r="D67" s="109">
        <v>339900</v>
      </c>
      <c r="E67" s="109">
        <v>393000</v>
      </c>
      <c r="F67" s="109">
        <v>438100</v>
      </c>
      <c r="G67" s="110" t="s">
        <v>98</v>
      </c>
      <c r="H67" s="109">
        <f t="shared" si="3"/>
        <v>10756</v>
      </c>
      <c r="I67" s="109">
        <f t="shared" si="4"/>
        <v>13596</v>
      </c>
      <c r="J67" s="109">
        <f t="shared" si="5"/>
        <v>15720</v>
      </c>
    </row>
    <row r="68" spans="1:10">
      <c r="A68" s="297"/>
      <c r="B68" s="126">
        <v>64</v>
      </c>
      <c r="C68" s="109">
        <v>269700</v>
      </c>
      <c r="D68" s="109">
        <v>341800</v>
      </c>
      <c r="E68" s="109">
        <v>394300</v>
      </c>
      <c r="F68" s="109">
        <v>439300</v>
      </c>
      <c r="G68" s="110" t="s">
        <v>98</v>
      </c>
      <c r="H68" s="109">
        <f t="shared" si="3"/>
        <v>10788</v>
      </c>
      <c r="I68" s="109">
        <f t="shared" si="4"/>
        <v>13672</v>
      </c>
      <c r="J68" s="109">
        <f t="shared" si="5"/>
        <v>15772</v>
      </c>
    </row>
    <row r="69" spans="1:10">
      <c r="A69" s="297"/>
      <c r="B69" s="126">
        <v>65</v>
      </c>
      <c r="C69" s="109">
        <v>270800</v>
      </c>
      <c r="D69" s="109">
        <v>343500</v>
      </c>
      <c r="E69" s="109">
        <v>395500</v>
      </c>
      <c r="F69" s="109">
        <v>440500</v>
      </c>
      <c r="G69" s="110" t="s">
        <v>98</v>
      </c>
      <c r="H69" s="109">
        <f t="shared" ref="H69:H100" si="6">C69*0.04</f>
        <v>10832</v>
      </c>
      <c r="I69" s="109">
        <f t="shared" ref="I69:I100" si="7">D69*0.04</f>
        <v>13740</v>
      </c>
      <c r="J69" s="109">
        <f t="shared" ref="J69:J100" si="8">E69*0.04</f>
        <v>15820</v>
      </c>
    </row>
    <row r="70" spans="1:10">
      <c r="A70" s="297"/>
      <c r="B70" s="126">
        <v>66</v>
      </c>
      <c r="C70" s="109">
        <v>272100</v>
      </c>
      <c r="D70" s="109">
        <v>345500</v>
      </c>
      <c r="E70" s="109">
        <v>396700</v>
      </c>
      <c r="F70" s="109">
        <v>441700</v>
      </c>
      <c r="G70" s="110" t="s">
        <v>98</v>
      </c>
      <c r="H70" s="109">
        <f t="shared" si="6"/>
        <v>10884</v>
      </c>
      <c r="I70" s="109">
        <f t="shared" si="7"/>
        <v>13820</v>
      </c>
      <c r="J70" s="109">
        <f t="shared" si="8"/>
        <v>15868</v>
      </c>
    </row>
    <row r="71" spans="1:10">
      <c r="A71" s="297"/>
      <c r="B71" s="126">
        <v>67</v>
      </c>
      <c r="C71" s="109">
        <v>273400</v>
      </c>
      <c r="D71" s="109">
        <v>347500</v>
      </c>
      <c r="E71" s="109">
        <v>398000</v>
      </c>
      <c r="F71" s="109">
        <v>442900</v>
      </c>
      <c r="G71" s="110" t="s">
        <v>98</v>
      </c>
      <c r="H71" s="109">
        <f t="shared" si="6"/>
        <v>10936</v>
      </c>
      <c r="I71" s="109">
        <f t="shared" si="7"/>
        <v>13900</v>
      </c>
      <c r="J71" s="109">
        <f t="shared" si="8"/>
        <v>15920</v>
      </c>
    </row>
    <row r="72" spans="1:10">
      <c r="A72" s="297"/>
      <c r="B72" s="126">
        <v>68</v>
      </c>
      <c r="C72" s="109">
        <v>274700</v>
      </c>
      <c r="D72" s="109">
        <v>349500</v>
      </c>
      <c r="E72" s="109">
        <v>399300</v>
      </c>
      <c r="F72" s="109">
        <v>444100</v>
      </c>
      <c r="G72" s="110" t="s">
        <v>98</v>
      </c>
      <c r="H72" s="109">
        <f t="shared" si="6"/>
        <v>10988</v>
      </c>
      <c r="I72" s="109">
        <f t="shared" si="7"/>
        <v>13980</v>
      </c>
      <c r="J72" s="109">
        <f t="shared" si="8"/>
        <v>15972</v>
      </c>
    </row>
    <row r="73" spans="1:10">
      <c r="A73" s="297"/>
      <c r="B73" s="126">
        <v>69</v>
      </c>
      <c r="C73" s="109">
        <v>275900</v>
      </c>
      <c r="D73" s="109">
        <v>351300</v>
      </c>
      <c r="E73" s="109">
        <v>400600</v>
      </c>
      <c r="F73" s="109">
        <v>445300</v>
      </c>
      <c r="G73" s="110" t="s">
        <v>98</v>
      </c>
      <c r="H73" s="109">
        <f t="shared" si="6"/>
        <v>11036</v>
      </c>
      <c r="I73" s="109">
        <f t="shared" si="7"/>
        <v>14052</v>
      </c>
      <c r="J73" s="109">
        <f t="shared" si="8"/>
        <v>16024</v>
      </c>
    </row>
    <row r="74" spans="1:10">
      <c r="A74" s="297"/>
      <c r="B74" s="126">
        <v>70</v>
      </c>
      <c r="C74" s="109">
        <v>277100</v>
      </c>
      <c r="D74" s="109">
        <v>353200</v>
      </c>
      <c r="E74" s="109">
        <v>401900</v>
      </c>
      <c r="F74" s="109">
        <v>446500</v>
      </c>
      <c r="G74" s="110" t="s">
        <v>98</v>
      </c>
      <c r="H74" s="109">
        <f t="shared" si="6"/>
        <v>11084</v>
      </c>
      <c r="I74" s="109">
        <f t="shared" si="7"/>
        <v>14128</v>
      </c>
      <c r="J74" s="109">
        <f t="shared" si="8"/>
        <v>16076</v>
      </c>
    </row>
    <row r="75" spans="1:10">
      <c r="A75" s="297"/>
      <c r="B75" s="126">
        <v>71</v>
      </c>
      <c r="C75" s="109">
        <v>278300</v>
      </c>
      <c r="D75" s="109">
        <v>355100</v>
      </c>
      <c r="E75" s="109">
        <v>403300</v>
      </c>
      <c r="F75" s="109">
        <v>447700</v>
      </c>
      <c r="G75" s="110" t="s">
        <v>98</v>
      </c>
      <c r="H75" s="109">
        <f t="shared" si="6"/>
        <v>11132</v>
      </c>
      <c r="I75" s="109">
        <f t="shared" si="7"/>
        <v>14204</v>
      </c>
      <c r="J75" s="109">
        <f t="shared" si="8"/>
        <v>16132</v>
      </c>
    </row>
    <row r="76" spans="1:10">
      <c r="A76" s="297"/>
      <c r="B76" s="126">
        <v>72</v>
      </c>
      <c r="C76" s="109">
        <v>279500</v>
      </c>
      <c r="D76" s="109">
        <v>357000</v>
      </c>
      <c r="E76" s="109">
        <v>404500</v>
      </c>
      <c r="F76" s="109">
        <v>448900</v>
      </c>
      <c r="G76" s="110" t="s">
        <v>98</v>
      </c>
      <c r="H76" s="109">
        <f t="shared" si="6"/>
        <v>11180</v>
      </c>
      <c r="I76" s="109">
        <f t="shared" si="7"/>
        <v>14280</v>
      </c>
      <c r="J76" s="109">
        <f t="shared" si="8"/>
        <v>16180</v>
      </c>
    </row>
    <row r="77" spans="1:10">
      <c r="A77" s="297"/>
      <c r="B77" s="126">
        <v>73</v>
      </c>
      <c r="C77" s="109">
        <v>280500</v>
      </c>
      <c r="D77" s="109">
        <v>358600</v>
      </c>
      <c r="E77" s="109">
        <v>405700</v>
      </c>
      <c r="F77" s="109">
        <v>450000</v>
      </c>
      <c r="G77" s="110" t="s">
        <v>98</v>
      </c>
      <c r="H77" s="109">
        <f t="shared" si="6"/>
        <v>11220</v>
      </c>
      <c r="I77" s="109">
        <f t="shared" si="7"/>
        <v>14344</v>
      </c>
      <c r="J77" s="109">
        <f t="shared" si="8"/>
        <v>16228</v>
      </c>
    </row>
    <row r="78" spans="1:10">
      <c r="A78" s="297"/>
      <c r="B78" s="126">
        <v>74</v>
      </c>
      <c r="C78" s="109">
        <v>281500</v>
      </c>
      <c r="D78" s="109">
        <v>360500</v>
      </c>
      <c r="E78" s="109">
        <v>407100</v>
      </c>
      <c r="F78" s="109">
        <v>450600</v>
      </c>
      <c r="G78" s="110" t="s">
        <v>98</v>
      </c>
      <c r="H78" s="109">
        <f t="shared" si="6"/>
        <v>11260</v>
      </c>
      <c r="I78" s="109">
        <f t="shared" si="7"/>
        <v>14420</v>
      </c>
      <c r="J78" s="109">
        <f t="shared" si="8"/>
        <v>16284</v>
      </c>
    </row>
    <row r="79" spans="1:10">
      <c r="A79" s="297"/>
      <c r="B79" s="126">
        <v>75</v>
      </c>
      <c r="C79" s="109">
        <v>282500</v>
      </c>
      <c r="D79" s="109">
        <v>362300</v>
      </c>
      <c r="E79" s="109">
        <v>408500</v>
      </c>
      <c r="F79" s="109">
        <v>451100</v>
      </c>
      <c r="G79" s="110" t="s">
        <v>98</v>
      </c>
      <c r="H79" s="109">
        <f t="shared" si="6"/>
        <v>11300</v>
      </c>
      <c r="I79" s="109">
        <f t="shared" si="7"/>
        <v>14492</v>
      </c>
      <c r="J79" s="109">
        <f t="shared" si="8"/>
        <v>16340</v>
      </c>
    </row>
    <row r="80" spans="1:10">
      <c r="A80" s="297"/>
      <c r="B80" s="126">
        <v>76</v>
      </c>
      <c r="C80" s="109">
        <v>283400</v>
      </c>
      <c r="D80" s="109">
        <v>364200</v>
      </c>
      <c r="E80" s="109">
        <v>409800</v>
      </c>
      <c r="F80" s="109">
        <v>451600</v>
      </c>
      <c r="G80" s="110" t="s">
        <v>98</v>
      </c>
      <c r="H80" s="109">
        <f t="shared" si="6"/>
        <v>11336</v>
      </c>
      <c r="I80" s="109">
        <f t="shared" si="7"/>
        <v>14568</v>
      </c>
      <c r="J80" s="109">
        <f t="shared" si="8"/>
        <v>16392</v>
      </c>
    </row>
    <row r="81" spans="1:10">
      <c r="A81" s="297"/>
      <c r="B81" s="126">
        <v>77</v>
      </c>
      <c r="C81" s="109">
        <v>284300</v>
      </c>
      <c r="D81" s="109">
        <v>366000</v>
      </c>
      <c r="E81" s="109">
        <v>411000</v>
      </c>
      <c r="F81" s="109">
        <v>452100</v>
      </c>
      <c r="G81" s="110" t="s">
        <v>98</v>
      </c>
      <c r="H81" s="109">
        <f t="shared" si="6"/>
        <v>11372</v>
      </c>
      <c r="I81" s="109">
        <f t="shared" si="7"/>
        <v>14640</v>
      </c>
      <c r="J81" s="109">
        <f t="shared" si="8"/>
        <v>16440</v>
      </c>
    </row>
    <row r="82" spans="1:10">
      <c r="A82" s="297"/>
      <c r="B82" s="126">
        <v>78</v>
      </c>
      <c r="C82" s="109">
        <v>285200</v>
      </c>
      <c r="D82" s="109">
        <v>367700</v>
      </c>
      <c r="E82" s="109">
        <v>412200</v>
      </c>
      <c r="F82" s="109">
        <v>452700</v>
      </c>
      <c r="G82" s="110" t="s">
        <v>98</v>
      </c>
      <c r="H82" s="109">
        <f t="shared" si="6"/>
        <v>11408</v>
      </c>
      <c r="I82" s="109">
        <f t="shared" si="7"/>
        <v>14708</v>
      </c>
      <c r="J82" s="109">
        <f t="shared" si="8"/>
        <v>16488</v>
      </c>
    </row>
    <row r="83" spans="1:10">
      <c r="A83" s="297"/>
      <c r="B83" s="126">
        <v>79</v>
      </c>
      <c r="C83" s="109">
        <v>286100</v>
      </c>
      <c r="D83" s="109">
        <v>369300</v>
      </c>
      <c r="E83" s="109">
        <v>413500</v>
      </c>
      <c r="F83" s="109">
        <v>453200</v>
      </c>
      <c r="G83" s="110" t="s">
        <v>98</v>
      </c>
      <c r="H83" s="109">
        <f t="shared" si="6"/>
        <v>11444</v>
      </c>
      <c r="I83" s="109">
        <f t="shared" si="7"/>
        <v>14772</v>
      </c>
      <c r="J83" s="109">
        <f t="shared" si="8"/>
        <v>16540</v>
      </c>
    </row>
    <row r="84" spans="1:10">
      <c r="A84" s="297"/>
      <c r="B84" s="126">
        <v>80</v>
      </c>
      <c r="C84" s="109">
        <v>287000</v>
      </c>
      <c r="D84" s="109">
        <v>370900</v>
      </c>
      <c r="E84" s="109">
        <v>414900</v>
      </c>
      <c r="F84" s="109">
        <v>453700</v>
      </c>
      <c r="G84" s="110" t="s">
        <v>98</v>
      </c>
      <c r="H84" s="109">
        <f t="shared" si="6"/>
        <v>11480</v>
      </c>
      <c r="I84" s="109">
        <f t="shared" si="7"/>
        <v>14836</v>
      </c>
      <c r="J84" s="109">
        <f t="shared" si="8"/>
        <v>16596</v>
      </c>
    </row>
    <row r="85" spans="1:10">
      <c r="A85" s="297"/>
      <c r="B85" s="126">
        <v>81</v>
      </c>
      <c r="C85" s="109">
        <v>287800</v>
      </c>
      <c r="D85" s="109">
        <v>372300</v>
      </c>
      <c r="E85" s="109">
        <v>416200</v>
      </c>
      <c r="F85" s="109">
        <v>454200</v>
      </c>
      <c r="G85" s="110" t="s">
        <v>98</v>
      </c>
      <c r="H85" s="109">
        <f t="shared" si="6"/>
        <v>11512</v>
      </c>
      <c r="I85" s="109">
        <f t="shared" si="7"/>
        <v>14892</v>
      </c>
      <c r="J85" s="109">
        <f t="shared" si="8"/>
        <v>16648</v>
      </c>
    </row>
    <row r="86" spans="1:10">
      <c r="A86" s="297"/>
      <c r="B86" s="126">
        <v>82</v>
      </c>
      <c r="C86" s="109">
        <v>288900</v>
      </c>
      <c r="D86" s="109">
        <v>373800</v>
      </c>
      <c r="E86" s="109">
        <v>417400</v>
      </c>
      <c r="F86" s="109">
        <v>454800</v>
      </c>
      <c r="G86" s="110" t="s">
        <v>98</v>
      </c>
      <c r="H86" s="109">
        <f t="shared" si="6"/>
        <v>11556</v>
      </c>
      <c r="I86" s="109">
        <f t="shared" si="7"/>
        <v>14952</v>
      </c>
      <c r="J86" s="109">
        <f t="shared" si="8"/>
        <v>16696</v>
      </c>
    </row>
    <row r="87" spans="1:10">
      <c r="A87" s="297"/>
      <c r="B87" s="126">
        <v>83</v>
      </c>
      <c r="C87" s="109">
        <v>289900</v>
      </c>
      <c r="D87" s="109">
        <v>375200</v>
      </c>
      <c r="E87" s="109">
        <v>418400</v>
      </c>
      <c r="F87" s="109">
        <v>455300</v>
      </c>
      <c r="G87" s="110" t="s">
        <v>98</v>
      </c>
      <c r="H87" s="109">
        <f t="shared" si="6"/>
        <v>11596</v>
      </c>
      <c r="I87" s="109">
        <f t="shared" si="7"/>
        <v>15008</v>
      </c>
      <c r="J87" s="109">
        <f t="shared" si="8"/>
        <v>16736</v>
      </c>
    </row>
    <row r="88" spans="1:10">
      <c r="A88" s="297"/>
      <c r="B88" s="126">
        <v>84</v>
      </c>
      <c r="C88" s="109">
        <v>290900</v>
      </c>
      <c r="D88" s="109">
        <v>376500</v>
      </c>
      <c r="E88" s="109">
        <v>419600</v>
      </c>
      <c r="F88" s="109">
        <v>455800</v>
      </c>
      <c r="G88" s="110" t="s">
        <v>98</v>
      </c>
      <c r="H88" s="109">
        <f t="shared" si="6"/>
        <v>11636</v>
      </c>
      <c r="I88" s="109">
        <f t="shared" si="7"/>
        <v>15060</v>
      </c>
      <c r="J88" s="109">
        <f t="shared" si="8"/>
        <v>16784</v>
      </c>
    </row>
    <row r="89" spans="1:10">
      <c r="A89" s="297"/>
      <c r="B89" s="126">
        <v>85</v>
      </c>
      <c r="C89" s="109">
        <v>291900</v>
      </c>
      <c r="D89" s="109">
        <v>377600</v>
      </c>
      <c r="E89" s="109">
        <v>420800</v>
      </c>
      <c r="F89" s="109">
        <v>456300</v>
      </c>
      <c r="G89" s="110" t="s">
        <v>98</v>
      </c>
      <c r="H89" s="109">
        <f t="shared" si="6"/>
        <v>11676</v>
      </c>
      <c r="I89" s="109">
        <f t="shared" si="7"/>
        <v>15104</v>
      </c>
      <c r="J89" s="109">
        <f t="shared" si="8"/>
        <v>16832</v>
      </c>
    </row>
    <row r="90" spans="1:10">
      <c r="A90" s="297"/>
      <c r="B90" s="126">
        <v>86</v>
      </c>
      <c r="C90" s="109">
        <v>292900</v>
      </c>
      <c r="D90" s="109">
        <v>379000</v>
      </c>
      <c r="E90" s="109">
        <v>422000</v>
      </c>
      <c r="F90" s="109">
        <v>456900</v>
      </c>
      <c r="G90" s="110" t="s">
        <v>98</v>
      </c>
      <c r="H90" s="109">
        <f t="shared" si="6"/>
        <v>11716</v>
      </c>
      <c r="I90" s="109">
        <f t="shared" si="7"/>
        <v>15160</v>
      </c>
      <c r="J90" s="109">
        <f t="shared" si="8"/>
        <v>16880</v>
      </c>
    </row>
    <row r="91" spans="1:10">
      <c r="A91" s="297"/>
      <c r="B91" s="126">
        <v>87</v>
      </c>
      <c r="C91" s="109">
        <v>293900</v>
      </c>
      <c r="D91" s="109">
        <v>380400</v>
      </c>
      <c r="E91" s="109">
        <v>423200</v>
      </c>
      <c r="F91" s="109">
        <v>457400</v>
      </c>
      <c r="G91" s="110" t="s">
        <v>98</v>
      </c>
      <c r="H91" s="109">
        <f t="shared" si="6"/>
        <v>11756</v>
      </c>
      <c r="I91" s="109">
        <f t="shared" si="7"/>
        <v>15216</v>
      </c>
      <c r="J91" s="109">
        <f t="shared" si="8"/>
        <v>16928</v>
      </c>
    </row>
    <row r="92" spans="1:10">
      <c r="A92" s="297"/>
      <c r="B92" s="126">
        <v>88</v>
      </c>
      <c r="C92" s="109">
        <v>294900</v>
      </c>
      <c r="D92" s="109">
        <v>381700</v>
      </c>
      <c r="E92" s="109">
        <v>424200</v>
      </c>
      <c r="F92" s="109">
        <v>457900</v>
      </c>
      <c r="G92" s="110" t="s">
        <v>98</v>
      </c>
      <c r="H92" s="109">
        <f t="shared" si="6"/>
        <v>11796</v>
      </c>
      <c r="I92" s="109">
        <f t="shared" si="7"/>
        <v>15268</v>
      </c>
      <c r="J92" s="109">
        <f t="shared" si="8"/>
        <v>16968</v>
      </c>
    </row>
    <row r="93" spans="1:10">
      <c r="A93" s="297" t="s">
        <v>97</v>
      </c>
      <c r="B93" s="126">
        <v>89</v>
      </c>
      <c r="C93" s="109">
        <v>296000</v>
      </c>
      <c r="D93" s="109">
        <v>382900</v>
      </c>
      <c r="E93" s="109">
        <v>425300</v>
      </c>
      <c r="F93" s="109">
        <v>458400</v>
      </c>
      <c r="G93" s="110" t="s">
        <v>98</v>
      </c>
      <c r="H93" s="109">
        <f t="shared" si="6"/>
        <v>11840</v>
      </c>
      <c r="I93" s="109">
        <f t="shared" si="7"/>
        <v>15316</v>
      </c>
      <c r="J93" s="109">
        <f t="shared" si="8"/>
        <v>17012</v>
      </c>
    </row>
    <row r="94" spans="1:10">
      <c r="A94" s="297"/>
      <c r="B94" s="126">
        <v>90</v>
      </c>
      <c r="C94" s="109">
        <v>297100</v>
      </c>
      <c r="D94" s="109">
        <v>384200</v>
      </c>
      <c r="E94" s="109">
        <v>426300</v>
      </c>
      <c r="F94" s="109" t="s">
        <v>98</v>
      </c>
      <c r="G94" s="110" t="s">
        <v>98</v>
      </c>
      <c r="H94" s="109">
        <f t="shared" si="6"/>
        <v>11884</v>
      </c>
      <c r="I94" s="109">
        <f t="shared" si="7"/>
        <v>15368</v>
      </c>
      <c r="J94" s="109">
        <f t="shared" si="8"/>
        <v>17052</v>
      </c>
    </row>
    <row r="95" spans="1:10">
      <c r="A95" s="297"/>
      <c r="B95" s="126">
        <v>91</v>
      </c>
      <c r="C95" s="109">
        <v>298200</v>
      </c>
      <c r="D95" s="109">
        <v>385300</v>
      </c>
      <c r="E95" s="109">
        <v>427300</v>
      </c>
      <c r="F95" s="109" t="s">
        <v>98</v>
      </c>
      <c r="G95" s="110" t="s">
        <v>98</v>
      </c>
      <c r="H95" s="109">
        <f t="shared" si="6"/>
        <v>11928</v>
      </c>
      <c r="I95" s="109">
        <f t="shared" si="7"/>
        <v>15412</v>
      </c>
      <c r="J95" s="109">
        <f t="shared" si="8"/>
        <v>17092</v>
      </c>
    </row>
    <row r="96" spans="1:10">
      <c r="A96" s="297"/>
      <c r="B96" s="126">
        <v>92</v>
      </c>
      <c r="C96" s="109">
        <v>299200</v>
      </c>
      <c r="D96" s="109">
        <v>386500</v>
      </c>
      <c r="E96" s="109">
        <v>428300</v>
      </c>
      <c r="F96" s="109" t="s">
        <v>98</v>
      </c>
      <c r="G96" s="110" t="s">
        <v>98</v>
      </c>
      <c r="H96" s="109">
        <f t="shared" si="6"/>
        <v>11968</v>
      </c>
      <c r="I96" s="109">
        <f t="shared" si="7"/>
        <v>15460</v>
      </c>
      <c r="J96" s="109">
        <f t="shared" si="8"/>
        <v>17132</v>
      </c>
    </row>
    <row r="97" spans="1:10">
      <c r="A97" s="297"/>
      <c r="B97" s="126">
        <v>93</v>
      </c>
      <c r="C97" s="109">
        <v>299700</v>
      </c>
      <c r="D97" s="109">
        <v>387700</v>
      </c>
      <c r="E97" s="109">
        <v>429200</v>
      </c>
      <c r="F97" s="109" t="s">
        <v>98</v>
      </c>
      <c r="G97" s="110" t="s">
        <v>98</v>
      </c>
      <c r="H97" s="109">
        <f t="shared" si="6"/>
        <v>11988</v>
      </c>
      <c r="I97" s="109">
        <f t="shared" si="7"/>
        <v>15508</v>
      </c>
      <c r="J97" s="109">
        <f t="shared" si="8"/>
        <v>17168</v>
      </c>
    </row>
    <row r="98" spans="1:10">
      <c r="A98" s="297"/>
      <c r="B98" s="126">
        <v>94</v>
      </c>
      <c r="C98" s="109">
        <v>300700</v>
      </c>
      <c r="D98" s="109">
        <v>388800</v>
      </c>
      <c r="E98" s="109">
        <v>430000</v>
      </c>
      <c r="F98" s="109" t="s">
        <v>98</v>
      </c>
      <c r="G98" s="110" t="s">
        <v>98</v>
      </c>
      <c r="H98" s="109">
        <f t="shared" si="6"/>
        <v>12028</v>
      </c>
      <c r="I98" s="109">
        <f t="shared" si="7"/>
        <v>15552</v>
      </c>
      <c r="J98" s="109">
        <f t="shared" si="8"/>
        <v>17200</v>
      </c>
    </row>
    <row r="99" spans="1:10">
      <c r="A99" s="297"/>
      <c r="B99" s="126">
        <v>95</v>
      </c>
      <c r="C99" s="109">
        <v>301800</v>
      </c>
      <c r="D99" s="109">
        <v>390000</v>
      </c>
      <c r="E99" s="109">
        <v>430800</v>
      </c>
      <c r="F99" s="109" t="s">
        <v>98</v>
      </c>
      <c r="G99" s="110" t="s">
        <v>98</v>
      </c>
      <c r="H99" s="109">
        <f t="shared" si="6"/>
        <v>12072</v>
      </c>
      <c r="I99" s="109">
        <f t="shared" si="7"/>
        <v>15600</v>
      </c>
      <c r="J99" s="109">
        <f t="shared" si="8"/>
        <v>17232</v>
      </c>
    </row>
    <row r="100" spans="1:10">
      <c r="A100" s="297"/>
      <c r="B100" s="126">
        <v>96</v>
      </c>
      <c r="C100" s="109">
        <v>303000</v>
      </c>
      <c r="D100" s="109">
        <v>391200</v>
      </c>
      <c r="E100" s="109">
        <v>431600</v>
      </c>
      <c r="F100" s="109" t="s">
        <v>98</v>
      </c>
      <c r="G100" s="110" t="s">
        <v>98</v>
      </c>
      <c r="H100" s="109">
        <f t="shared" si="6"/>
        <v>12120</v>
      </c>
      <c r="I100" s="109">
        <f t="shared" si="7"/>
        <v>15648</v>
      </c>
      <c r="J100" s="109">
        <f t="shared" si="8"/>
        <v>17264</v>
      </c>
    </row>
    <row r="101" spans="1:10">
      <c r="A101" s="297"/>
      <c r="B101" s="126">
        <v>97</v>
      </c>
      <c r="C101" s="109">
        <v>304000</v>
      </c>
      <c r="D101" s="109">
        <v>392600</v>
      </c>
      <c r="E101" s="109">
        <v>432400</v>
      </c>
      <c r="F101" s="109" t="s">
        <v>98</v>
      </c>
      <c r="G101" s="110" t="s">
        <v>98</v>
      </c>
      <c r="H101" s="109">
        <f t="shared" ref="H101:H121" si="9">C101*0.04</f>
        <v>12160</v>
      </c>
      <c r="I101" s="109">
        <f t="shared" ref="I101:I121" si="10">D101*0.04</f>
        <v>15704</v>
      </c>
      <c r="J101" s="109">
        <f t="shared" ref="J101:J121" si="11">E101*0.04</f>
        <v>17296</v>
      </c>
    </row>
    <row r="102" spans="1:10">
      <c r="A102" s="297"/>
      <c r="B102" s="126">
        <v>98</v>
      </c>
      <c r="C102" s="109">
        <v>305100</v>
      </c>
      <c r="D102" s="109">
        <v>393600</v>
      </c>
      <c r="E102" s="109">
        <v>432800</v>
      </c>
      <c r="F102" s="109" t="s">
        <v>98</v>
      </c>
      <c r="G102" s="110" t="s">
        <v>98</v>
      </c>
      <c r="H102" s="109">
        <f t="shared" si="9"/>
        <v>12204</v>
      </c>
      <c r="I102" s="109">
        <f t="shared" si="10"/>
        <v>15744</v>
      </c>
      <c r="J102" s="109">
        <f t="shared" si="11"/>
        <v>17312</v>
      </c>
    </row>
    <row r="103" spans="1:10">
      <c r="A103" s="297"/>
      <c r="B103" s="126">
        <v>99</v>
      </c>
      <c r="C103" s="109">
        <v>306100</v>
      </c>
      <c r="D103" s="109">
        <v>394600</v>
      </c>
      <c r="E103" s="109">
        <v>433200</v>
      </c>
      <c r="F103" s="109" t="s">
        <v>98</v>
      </c>
      <c r="G103" s="110" t="s">
        <v>98</v>
      </c>
      <c r="H103" s="109">
        <f t="shared" si="9"/>
        <v>12244</v>
      </c>
      <c r="I103" s="109">
        <f t="shared" si="10"/>
        <v>15784</v>
      </c>
      <c r="J103" s="109">
        <f t="shared" si="11"/>
        <v>17328</v>
      </c>
    </row>
    <row r="104" spans="1:10">
      <c r="A104" s="297"/>
      <c r="B104" s="126">
        <v>100</v>
      </c>
      <c r="C104" s="109">
        <v>307100</v>
      </c>
      <c r="D104" s="109">
        <v>395600</v>
      </c>
      <c r="E104" s="109">
        <v>433600</v>
      </c>
      <c r="F104" s="109" t="s">
        <v>98</v>
      </c>
      <c r="G104" s="110" t="s">
        <v>98</v>
      </c>
      <c r="H104" s="109">
        <f t="shared" si="9"/>
        <v>12284</v>
      </c>
      <c r="I104" s="109">
        <f t="shared" si="10"/>
        <v>15824</v>
      </c>
      <c r="J104" s="109">
        <f t="shared" si="11"/>
        <v>17344</v>
      </c>
    </row>
    <row r="105" spans="1:10">
      <c r="A105" s="297"/>
      <c r="B105" s="126">
        <v>101</v>
      </c>
      <c r="C105" s="109">
        <v>307900</v>
      </c>
      <c r="D105" s="109">
        <v>396500</v>
      </c>
      <c r="E105" s="109">
        <v>434000</v>
      </c>
      <c r="F105" s="109" t="s">
        <v>98</v>
      </c>
      <c r="G105" s="110" t="s">
        <v>98</v>
      </c>
      <c r="H105" s="109">
        <f t="shared" si="9"/>
        <v>12316</v>
      </c>
      <c r="I105" s="109">
        <f t="shared" si="10"/>
        <v>15860</v>
      </c>
      <c r="J105" s="109">
        <f t="shared" si="11"/>
        <v>17360</v>
      </c>
    </row>
    <row r="106" spans="1:10">
      <c r="A106" s="297"/>
      <c r="B106" s="126">
        <v>102</v>
      </c>
      <c r="C106" s="109">
        <v>309000</v>
      </c>
      <c r="D106" s="109">
        <v>397500</v>
      </c>
      <c r="E106" s="109">
        <v>434300</v>
      </c>
      <c r="F106" s="109" t="s">
        <v>98</v>
      </c>
      <c r="G106" s="110" t="s">
        <v>98</v>
      </c>
      <c r="H106" s="109">
        <f t="shared" si="9"/>
        <v>12360</v>
      </c>
      <c r="I106" s="109">
        <f t="shared" si="10"/>
        <v>15900</v>
      </c>
      <c r="J106" s="109">
        <f t="shared" si="11"/>
        <v>17372</v>
      </c>
    </row>
    <row r="107" spans="1:10">
      <c r="A107" s="297"/>
      <c r="B107" s="126">
        <v>103</v>
      </c>
      <c r="C107" s="109">
        <v>310000</v>
      </c>
      <c r="D107" s="109">
        <v>398600</v>
      </c>
      <c r="E107" s="109">
        <v>434600</v>
      </c>
      <c r="F107" s="109" t="s">
        <v>98</v>
      </c>
      <c r="G107" s="110" t="s">
        <v>98</v>
      </c>
      <c r="H107" s="109">
        <f t="shared" si="9"/>
        <v>12400</v>
      </c>
      <c r="I107" s="109">
        <f t="shared" si="10"/>
        <v>15944</v>
      </c>
      <c r="J107" s="109">
        <f t="shared" si="11"/>
        <v>17384</v>
      </c>
    </row>
    <row r="108" spans="1:10">
      <c r="A108" s="297"/>
      <c r="B108" s="126">
        <v>104</v>
      </c>
      <c r="C108" s="109">
        <v>311000</v>
      </c>
      <c r="D108" s="109">
        <v>399700</v>
      </c>
      <c r="E108" s="109">
        <v>434800</v>
      </c>
      <c r="F108" s="109" t="s">
        <v>98</v>
      </c>
      <c r="G108" s="110" t="s">
        <v>98</v>
      </c>
      <c r="H108" s="109">
        <f t="shared" si="9"/>
        <v>12440</v>
      </c>
      <c r="I108" s="109">
        <f t="shared" si="10"/>
        <v>15988</v>
      </c>
      <c r="J108" s="109">
        <f t="shared" si="11"/>
        <v>17392</v>
      </c>
    </row>
    <row r="109" spans="1:10">
      <c r="A109" s="297"/>
      <c r="B109" s="126">
        <v>105</v>
      </c>
      <c r="C109" s="109">
        <v>311600</v>
      </c>
      <c r="D109" s="109">
        <v>400400</v>
      </c>
      <c r="E109" s="109">
        <v>435100</v>
      </c>
      <c r="F109" s="109" t="s">
        <v>98</v>
      </c>
      <c r="G109" s="110" t="s">
        <v>98</v>
      </c>
      <c r="H109" s="109">
        <f t="shared" si="9"/>
        <v>12464</v>
      </c>
      <c r="I109" s="109">
        <f t="shared" si="10"/>
        <v>16016</v>
      </c>
      <c r="J109" s="109">
        <f t="shared" si="11"/>
        <v>17404</v>
      </c>
    </row>
    <row r="110" spans="1:10">
      <c r="A110" s="297"/>
      <c r="B110" s="126">
        <v>106</v>
      </c>
      <c r="C110" s="109">
        <v>312500</v>
      </c>
      <c r="D110" s="109">
        <v>401300</v>
      </c>
      <c r="E110" s="109">
        <v>435400</v>
      </c>
      <c r="F110" s="109" t="s">
        <v>98</v>
      </c>
      <c r="G110" s="110" t="s">
        <v>98</v>
      </c>
      <c r="H110" s="109">
        <f t="shared" si="9"/>
        <v>12500</v>
      </c>
      <c r="I110" s="109">
        <f t="shared" si="10"/>
        <v>16052</v>
      </c>
      <c r="J110" s="109">
        <f t="shared" si="11"/>
        <v>17416</v>
      </c>
    </row>
    <row r="111" spans="1:10">
      <c r="A111" s="297"/>
      <c r="B111" s="126">
        <v>107</v>
      </c>
      <c r="C111" s="109">
        <v>313300</v>
      </c>
      <c r="D111" s="109">
        <v>402200</v>
      </c>
      <c r="E111" s="109">
        <v>435700</v>
      </c>
      <c r="F111" s="109" t="s">
        <v>98</v>
      </c>
      <c r="G111" s="110" t="s">
        <v>98</v>
      </c>
      <c r="H111" s="109">
        <f t="shared" si="9"/>
        <v>12532</v>
      </c>
      <c r="I111" s="109">
        <f t="shared" si="10"/>
        <v>16088</v>
      </c>
      <c r="J111" s="109">
        <f t="shared" si="11"/>
        <v>17428</v>
      </c>
    </row>
    <row r="112" spans="1:10">
      <c r="A112" s="297"/>
      <c r="B112" s="126">
        <v>108</v>
      </c>
      <c r="C112" s="109">
        <v>314100</v>
      </c>
      <c r="D112" s="109">
        <v>403100</v>
      </c>
      <c r="E112" s="109">
        <v>435900</v>
      </c>
      <c r="F112" s="109" t="s">
        <v>98</v>
      </c>
      <c r="G112" s="110" t="s">
        <v>98</v>
      </c>
      <c r="H112" s="109">
        <f t="shared" si="9"/>
        <v>12564</v>
      </c>
      <c r="I112" s="109">
        <f t="shared" si="10"/>
        <v>16124</v>
      </c>
      <c r="J112" s="109">
        <f t="shared" si="11"/>
        <v>17436</v>
      </c>
    </row>
    <row r="113" spans="1:10">
      <c r="A113" s="297"/>
      <c r="B113" s="126">
        <v>109</v>
      </c>
      <c r="C113" s="109">
        <v>314800</v>
      </c>
      <c r="D113" s="109">
        <v>403900</v>
      </c>
      <c r="E113" s="109">
        <v>436100</v>
      </c>
      <c r="F113" s="109" t="s">
        <v>98</v>
      </c>
      <c r="G113" s="110" t="s">
        <v>98</v>
      </c>
      <c r="H113" s="109">
        <f t="shared" si="9"/>
        <v>12592</v>
      </c>
      <c r="I113" s="109">
        <f t="shared" si="10"/>
        <v>16156</v>
      </c>
      <c r="J113" s="109">
        <f t="shared" si="11"/>
        <v>17444</v>
      </c>
    </row>
    <row r="114" spans="1:10">
      <c r="A114" s="297"/>
      <c r="B114" s="126">
        <v>110</v>
      </c>
      <c r="C114" s="109">
        <v>315200</v>
      </c>
      <c r="D114" s="109">
        <v>404800</v>
      </c>
      <c r="E114" s="109">
        <v>436400</v>
      </c>
      <c r="F114" s="109" t="s">
        <v>98</v>
      </c>
      <c r="G114" s="110" t="s">
        <v>98</v>
      </c>
      <c r="H114" s="109">
        <f t="shared" si="9"/>
        <v>12608</v>
      </c>
      <c r="I114" s="109">
        <f t="shared" si="10"/>
        <v>16192</v>
      </c>
      <c r="J114" s="109">
        <f t="shared" si="11"/>
        <v>17456</v>
      </c>
    </row>
    <row r="115" spans="1:10">
      <c r="A115" s="297"/>
      <c r="B115" s="126">
        <v>111</v>
      </c>
      <c r="C115" s="109">
        <v>315600</v>
      </c>
      <c r="D115" s="109">
        <v>405600</v>
      </c>
      <c r="E115" s="109">
        <v>436700</v>
      </c>
      <c r="F115" s="109" t="s">
        <v>98</v>
      </c>
      <c r="G115" s="110" t="s">
        <v>98</v>
      </c>
      <c r="H115" s="109">
        <f t="shared" si="9"/>
        <v>12624</v>
      </c>
      <c r="I115" s="109">
        <f t="shared" si="10"/>
        <v>16224</v>
      </c>
      <c r="J115" s="109">
        <f t="shared" si="11"/>
        <v>17468</v>
      </c>
    </row>
    <row r="116" spans="1:10">
      <c r="A116" s="297"/>
      <c r="B116" s="126">
        <v>112</v>
      </c>
      <c r="C116" s="109">
        <v>316100</v>
      </c>
      <c r="D116" s="109">
        <v>406400</v>
      </c>
      <c r="E116" s="109">
        <v>436900</v>
      </c>
      <c r="F116" s="109" t="s">
        <v>98</v>
      </c>
      <c r="G116" s="110" t="s">
        <v>98</v>
      </c>
      <c r="H116" s="109">
        <f t="shared" si="9"/>
        <v>12644</v>
      </c>
      <c r="I116" s="109">
        <f t="shared" si="10"/>
        <v>16256</v>
      </c>
      <c r="J116" s="109">
        <f t="shared" si="11"/>
        <v>17476</v>
      </c>
    </row>
    <row r="117" spans="1:10">
      <c r="A117" s="297"/>
      <c r="B117" s="126">
        <v>113</v>
      </c>
      <c r="C117" s="109">
        <v>316600</v>
      </c>
      <c r="D117" s="109">
        <v>407000</v>
      </c>
      <c r="E117" s="109">
        <v>437100</v>
      </c>
      <c r="F117" s="109" t="s">
        <v>98</v>
      </c>
      <c r="G117" s="110" t="s">
        <v>98</v>
      </c>
      <c r="H117" s="109">
        <f t="shared" si="9"/>
        <v>12664</v>
      </c>
      <c r="I117" s="109">
        <f t="shared" si="10"/>
        <v>16280</v>
      </c>
      <c r="J117" s="109">
        <f t="shared" si="11"/>
        <v>17484</v>
      </c>
    </row>
    <row r="118" spans="1:10">
      <c r="A118" s="297"/>
      <c r="B118" s="126">
        <v>114</v>
      </c>
      <c r="C118" s="109">
        <v>317000</v>
      </c>
      <c r="D118" s="109">
        <v>407700</v>
      </c>
      <c r="E118" s="109">
        <v>437400</v>
      </c>
      <c r="F118" s="109" t="s">
        <v>98</v>
      </c>
      <c r="G118" s="110" t="s">
        <v>98</v>
      </c>
      <c r="H118" s="109">
        <f t="shared" si="9"/>
        <v>12680</v>
      </c>
      <c r="I118" s="109">
        <f t="shared" si="10"/>
        <v>16308</v>
      </c>
      <c r="J118" s="109">
        <f t="shared" si="11"/>
        <v>17496</v>
      </c>
    </row>
    <row r="119" spans="1:10">
      <c r="A119" s="297"/>
      <c r="B119" s="126">
        <v>115</v>
      </c>
      <c r="C119" s="109">
        <v>317500</v>
      </c>
      <c r="D119" s="109">
        <v>408400</v>
      </c>
      <c r="E119" s="109">
        <v>437700</v>
      </c>
      <c r="F119" s="109" t="s">
        <v>98</v>
      </c>
      <c r="G119" s="110" t="s">
        <v>98</v>
      </c>
      <c r="H119" s="109">
        <f t="shared" si="9"/>
        <v>12700</v>
      </c>
      <c r="I119" s="109">
        <f t="shared" si="10"/>
        <v>16336</v>
      </c>
      <c r="J119" s="109">
        <f t="shared" si="11"/>
        <v>17508</v>
      </c>
    </row>
    <row r="120" spans="1:10">
      <c r="A120" s="297"/>
      <c r="B120" s="126">
        <v>116</v>
      </c>
      <c r="C120" s="109">
        <v>317900</v>
      </c>
      <c r="D120" s="109">
        <v>409100</v>
      </c>
      <c r="E120" s="109">
        <v>437900</v>
      </c>
      <c r="F120" s="109" t="s">
        <v>98</v>
      </c>
      <c r="G120" s="110" t="s">
        <v>98</v>
      </c>
      <c r="H120" s="109">
        <f t="shared" si="9"/>
        <v>12716</v>
      </c>
      <c r="I120" s="109">
        <f t="shared" si="10"/>
        <v>16364</v>
      </c>
      <c r="J120" s="109">
        <f t="shared" si="11"/>
        <v>17516</v>
      </c>
    </row>
    <row r="121" spans="1:10">
      <c r="A121" s="297"/>
      <c r="B121" s="126">
        <v>117</v>
      </c>
      <c r="C121" s="109">
        <v>318400</v>
      </c>
      <c r="D121" s="109">
        <v>409700</v>
      </c>
      <c r="E121" s="109">
        <v>438100</v>
      </c>
      <c r="F121" s="109" t="s">
        <v>98</v>
      </c>
      <c r="G121" s="110" t="s">
        <v>98</v>
      </c>
      <c r="H121" s="109">
        <f t="shared" si="9"/>
        <v>12736</v>
      </c>
      <c r="I121" s="109">
        <f t="shared" si="10"/>
        <v>16388</v>
      </c>
      <c r="J121" s="109">
        <f t="shared" si="11"/>
        <v>17524</v>
      </c>
    </row>
    <row r="122" spans="1:10">
      <c r="A122" s="297"/>
      <c r="B122" s="126">
        <v>118</v>
      </c>
      <c r="C122" s="109">
        <v>318900</v>
      </c>
      <c r="D122" s="109">
        <v>410200</v>
      </c>
      <c r="E122" s="109" t="s">
        <v>98</v>
      </c>
      <c r="F122" s="109" t="s">
        <v>98</v>
      </c>
      <c r="G122" s="110" t="s">
        <v>98</v>
      </c>
      <c r="H122" s="109">
        <f t="shared" ref="H122:H149" si="12">C122*0.04</f>
        <v>12756</v>
      </c>
      <c r="I122" s="109">
        <f t="shared" ref="I122:I149" si="13">D122*0.04</f>
        <v>16408</v>
      </c>
      <c r="J122" s="109"/>
    </row>
    <row r="123" spans="1:10">
      <c r="A123" s="297"/>
      <c r="B123" s="126">
        <v>119</v>
      </c>
      <c r="C123" s="109">
        <v>319300</v>
      </c>
      <c r="D123" s="109">
        <v>410600</v>
      </c>
      <c r="E123" s="109" t="s">
        <v>98</v>
      </c>
      <c r="F123" s="109" t="s">
        <v>98</v>
      </c>
      <c r="G123" s="110" t="s">
        <v>98</v>
      </c>
      <c r="H123" s="109">
        <f t="shared" si="12"/>
        <v>12772</v>
      </c>
      <c r="I123" s="109">
        <f t="shared" si="13"/>
        <v>16424</v>
      </c>
      <c r="J123" s="109"/>
    </row>
    <row r="124" spans="1:10">
      <c r="A124" s="297"/>
      <c r="B124" s="126">
        <v>120</v>
      </c>
      <c r="C124" s="109">
        <v>319800</v>
      </c>
      <c r="D124" s="109">
        <v>411000</v>
      </c>
      <c r="E124" s="109" t="s">
        <v>98</v>
      </c>
      <c r="F124" s="109" t="s">
        <v>98</v>
      </c>
      <c r="G124" s="110" t="s">
        <v>98</v>
      </c>
      <c r="H124" s="109">
        <f t="shared" si="12"/>
        <v>12792</v>
      </c>
      <c r="I124" s="109">
        <f t="shared" si="13"/>
        <v>16440</v>
      </c>
      <c r="J124" s="109"/>
    </row>
    <row r="125" spans="1:10">
      <c r="A125" s="297"/>
      <c r="B125" s="126">
        <v>121</v>
      </c>
      <c r="C125" s="109">
        <v>320300</v>
      </c>
      <c r="D125" s="109">
        <v>411300</v>
      </c>
      <c r="E125" s="109" t="s">
        <v>98</v>
      </c>
      <c r="F125" s="109" t="s">
        <v>98</v>
      </c>
      <c r="G125" s="110" t="s">
        <v>98</v>
      </c>
      <c r="H125" s="109">
        <f t="shared" si="12"/>
        <v>12812</v>
      </c>
      <c r="I125" s="109">
        <f t="shared" si="13"/>
        <v>16452</v>
      </c>
      <c r="J125" s="109"/>
    </row>
    <row r="126" spans="1:10">
      <c r="A126" s="297"/>
      <c r="B126" s="126">
        <v>122</v>
      </c>
      <c r="C126" s="109">
        <v>320700</v>
      </c>
      <c r="D126" s="109">
        <v>411600</v>
      </c>
      <c r="E126" s="109" t="s">
        <v>98</v>
      </c>
      <c r="F126" s="109" t="s">
        <v>98</v>
      </c>
      <c r="G126" s="110" t="s">
        <v>98</v>
      </c>
      <c r="H126" s="109">
        <f t="shared" si="12"/>
        <v>12828</v>
      </c>
      <c r="I126" s="109">
        <f t="shared" si="13"/>
        <v>16464</v>
      </c>
      <c r="J126" s="109"/>
    </row>
    <row r="127" spans="1:10">
      <c r="A127" s="297"/>
      <c r="B127" s="126">
        <v>123</v>
      </c>
      <c r="C127" s="109">
        <v>321200</v>
      </c>
      <c r="D127" s="109">
        <v>411900</v>
      </c>
      <c r="E127" s="109" t="s">
        <v>98</v>
      </c>
      <c r="F127" s="109" t="s">
        <v>98</v>
      </c>
      <c r="G127" s="110" t="s">
        <v>98</v>
      </c>
      <c r="H127" s="109">
        <f t="shared" si="12"/>
        <v>12848</v>
      </c>
      <c r="I127" s="109">
        <f t="shared" si="13"/>
        <v>16476</v>
      </c>
      <c r="J127" s="109"/>
    </row>
    <row r="128" spans="1:10">
      <c r="A128" s="297"/>
      <c r="B128" s="126">
        <v>124</v>
      </c>
      <c r="C128" s="109">
        <v>321700</v>
      </c>
      <c r="D128" s="109">
        <v>412100</v>
      </c>
      <c r="E128" s="109" t="s">
        <v>98</v>
      </c>
      <c r="F128" s="109" t="s">
        <v>98</v>
      </c>
      <c r="G128" s="110" t="s">
        <v>98</v>
      </c>
      <c r="H128" s="109">
        <f t="shared" si="12"/>
        <v>12868</v>
      </c>
      <c r="I128" s="109">
        <f t="shared" si="13"/>
        <v>16484</v>
      </c>
      <c r="J128" s="109"/>
    </row>
    <row r="129" spans="1:10">
      <c r="A129" s="297"/>
      <c r="B129" s="126">
        <v>125</v>
      </c>
      <c r="C129" s="109">
        <v>322300</v>
      </c>
      <c r="D129" s="109">
        <v>412300</v>
      </c>
      <c r="E129" s="109" t="s">
        <v>98</v>
      </c>
      <c r="F129" s="109" t="s">
        <v>98</v>
      </c>
      <c r="G129" s="110" t="s">
        <v>98</v>
      </c>
      <c r="H129" s="109">
        <f t="shared" si="12"/>
        <v>12892</v>
      </c>
      <c r="I129" s="109">
        <f t="shared" si="13"/>
        <v>16492</v>
      </c>
      <c r="J129" s="109"/>
    </row>
    <row r="130" spans="1:10">
      <c r="A130" s="297"/>
      <c r="B130" s="126">
        <v>126</v>
      </c>
      <c r="C130" s="109">
        <v>322600</v>
      </c>
      <c r="D130" s="109">
        <v>412600</v>
      </c>
      <c r="E130" s="109" t="s">
        <v>98</v>
      </c>
      <c r="F130" s="109" t="s">
        <v>98</v>
      </c>
      <c r="G130" s="110" t="s">
        <v>98</v>
      </c>
      <c r="H130" s="109">
        <f t="shared" si="12"/>
        <v>12904</v>
      </c>
      <c r="I130" s="109">
        <f t="shared" si="13"/>
        <v>16504</v>
      </c>
      <c r="J130" s="109"/>
    </row>
    <row r="131" spans="1:10">
      <c r="A131" s="297"/>
      <c r="B131" s="126">
        <v>127</v>
      </c>
      <c r="C131" s="109">
        <v>322900</v>
      </c>
      <c r="D131" s="109">
        <v>412900</v>
      </c>
      <c r="E131" s="109" t="s">
        <v>98</v>
      </c>
      <c r="F131" s="109" t="s">
        <v>98</v>
      </c>
      <c r="G131" s="110" t="s">
        <v>98</v>
      </c>
      <c r="H131" s="109">
        <f t="shared" si="12"/>
        <v>12916</v>
      </c>
      <c r="I131" s="109">
        <f t="shared" si="13"/>
        <v>16516</v>
      </c>
      <c r="J131" s="109"/>
    </row>
    <row r="132" spans="1:10">
      <c r="A132" s="297"/>
      <c r="B132" s="126">
        <v>128</v>
      </c>
      <c r="C132" s="109">
        <v>323200</v>
      </c>
      <c r="D132" s="109">
        <v>413100</v>
      </c>
      <c r="E132" s="109" t="s">
        <v>98</v>
      </c>
      <c r="F132" s="109" t="s">
        <v>98</v>
      </c>
      <c r="G132" s="110" t="s">
        <v>98</v>
      </c>
      <c r="H132" s="109">
        <f t="shared" si="12"/>
        <v>12928</v>
      </c>
      <c r="I132" s="109">
        <f t="shared" si="13"/>
        <v>16524</v>
      </c>
      <c r="J132" s="109"/>
    </row>
    <row r="133" spans="1:10">
      <c r="A133" s="297"/>
      <c r="B133" s="126">
        <v>129</v>
      </c>
      <c r="C133" s="109">
        <v>323400</v>
      </c>
      <c r="D133" s="109">
        <v>413300</v>
      </c>
      <c r="E133" s="109" t="s">
        <v>98</v>
      </c>
      <c r="F133" s="109" t="s">
        <v>98</v>
      </c>
      <c r="G133" s="110" t="s">
        <v>98</v>
      </c>
      <c r="H133" s="109">
        <f t="shared" si="12"/>
        <v>12936</v>
      </c>
      <c r="I133" s="109">
        <f t="shared" si="13"/>
        <v>16532</v>
      </c>
      <c r="J133" s="109"/>
    </row>
    <row r="134" spans="1:10">
      <c r="A134" s="297"/>
      <c r="B134" s="126">
        <v>130</v>
      </c>
      <c r="C134" s="109">
        <v>323700</v>
      </c>
      <c r="D134" s="109">
        <v>413600</v>
      </c>
      <c r="E134" s="109" t="s">
        <v>98</v>
      </c>
      <c r="F134" s="109" t="s">
        <v>98</v>
      </c>
      <c r="G134" s="110" t="s">
        <v>98</v>
      </c>
      <c r="H134" s="109">
        <f t="shared" si="12"/>
        <v>12948</v>
      </c>
      <c r="I134" s="109">
        <f t="shared" si="13"/>
        <v>16544</v>
      </c>
      <c r="J134" s="109"/>
    </row>
    <row r="135" spans="1:10">
      <c r="A135" s="297"/>
      <c r="B135" s="126">
        <v>131</v>
      </c>
      <c r="C135" s="109">
        <v>324000</v>
      </c>
      <c r="D135" s="109">
        <v>413900</v>
      </c>
      <c r="E135" s="109" t="s">
        <v>98</v>
      </c>
      <c r="F135" s="109" t="s">
        <v>98</v>
      </c>
      <c r="G135" s="110" t="s">
        <v>98</v>
      </c>
      <c r="H135" s="109">
        <f t="shared" si="12"/>
        <v>12960</v>
      </c>
      <c r="I135" s="109">
        <f t="shared" si="13"/>
        <v>16556</v>
      </c>
      <c r="J135" s="109"/>
    </row>
    <row r="136" spans="1:10">
      <c r="A136" s="297"/>
      <c r="B136" s="126">
        <v>132</v>
      </c>
      <c r="C136" s="109">
        <v>324300</v>
      </c>
      <c r="D136" s="109">
        <v>414100</v>
      </c>
      <c r="E136" s="109" t="s">
        <v>98</v>
      </c>
      <c r="F136" s="109" t="s">
        <v>98</v>
      </c>
      <c r="G136" s="110" t="s">
        <v>98</v>
      </c>
      <c r="H136" s="109">
        <f t="shared" si="12"/>
        <v>12972</v>
      </c>
      <c r="I136" s="109">
        <f t="shared" si="13"/>
        <v>16564</v>
      </c>
      <c r="J136" s="109"/>
    </row>
    <row r="137" spans="1:10">
      <c r="A137" s="297" t="s">
        <v>97</v>
      </c>
      <c r="B137" s="126">
        <v>133</v>
      </c>
      <c r="C137" s="109">
        <v>324500</v>
      </c>
      <c r="D137" s="109">
        <v>414300</v>
      </c>
      <c r="E137" s="109" t="s">
        <v>98</v>
      </c>
      <c r="F137" s="109" t="s">
        <v>98</v>
      </c>
      <c r="G137" s="110" t="s">
        <v>98</v>
      </c>
      <c r="H137" s="109">
        <f t="shared" si="12"/>
        <v>12980</v>
      </c>
      <c r="I137" s="109">
        <f t="shared" si="13"/>
        <v>16572</v>
      </c>
      <c r="J137" s="109"/>
    </row>
    <row r="138" spans="1:10">
      <c r="A138" s="297"/>
      <c r="B138" s="126">
        <v>134</v>
      </c>
      <c r="C138" s="109">
        <v>324700</v>
      </c>
      <c r="D138" s="109">
        <v>414600</v>
      </c>
      <c r="E138" s="109" t="s">
        <v>98</v>
      </c>
      <c r="F138" s="109" t="s">
        <v>98</v>
      </c>
      <c r="G138" s="110" t="s">
        <v>98</v>
      </c>
      <c r="H138" s="109">
        <f t="shared" si="12"/>
        <v>12988</v>
      </c>
      <c r="I138" s="109">
        <f t="shared" si="13"/>
        <v>16584</v>
      </c>
      <c r="J138" s="109"/>
    </row>
    <row r="139" spans="1:10">
      <c r="A139" s="297"/>
      <c r="B139" s="126">
        <v>135</v>
      </c>
      <c r="C139" s="109">
        <v>324900</v>
      </c>
      <c r="D139" s="109">
        <v>414900</v>
      </c>
      <c r="E139" s="109" t="s">
        <v>98</v>
      </c>
      <c r="F139" s="109" t="s">
        <v>98</v>
      </c>
      <c r="G139" s="110" t="s">
        <v>98</v>
      </c>
      <c r="H139" s="109">
        <f t="shared" si="12"/>
        <v>12996</v>
      </c>
      <c r="I139" s="109">
        <f t="shared" si="13"/>
        <v>16596</v>
      </c>
      <c r="J139" s="109"/>
    </row>
    <row r="140" spans="1:10">
      <c r="A140" s="297"/>
      <c r="B140" s="126">
        <v>136</v>
      </c>
      <c r="C140" s="109">
        <v>325200</v>
      </c>
      <c r="D140" s="109">
        <v>415100</v>
      </c>
      <c r="E140" s="109" t="s">
        <v>98</v>
      </c>
      <c r="F140" s="109" t="s">
        <v>98</v>
      </c>
      <c r="G140" s="110" t="s">
        <v>98</v>
      </c>
      <c r="H140" s="109">
        <f t="shared" si="12"/>
        <v>13008</v>
      </c>
      <c r="I140" s="109">
        <f t="shared" si="13"/>
        <v>16604</v>
      </c>
      <c r="J140" s="109"/>
    </row>
    <row r="141" spans="1:10">
      <c r="A141" s="297"/>
      <c r="B141" s="126">
        <v>137</v>
      </c>
      <c r="C141" s="109">
        <v>325500</v>
      </c>
      <c r="D141" s="109">
        <v>415300</v>
      </c>
      <c r="E141" s="109" t="s">
        <v>98</v>
      </c>
      <c r="F141" s="109" t="s">
        <v>98</v>
      </c>
      <c r="G141" s="110" t="s">
        <v>98</v>
      </c>
      <c r="H141" s="109">
        <f t="shared" si="12"/>
        <v>13020</v>
      </c>
      <c r="I141" s="109">
        <f t="shared" si="13"/>
        <v>16612</v>
      </c>
      <c r="J141" s="109"/>
    </row>
    <row r="142" spans="1:10">
      <c r="A142" s="297"/>
      <c r="B142" s="126">
        <v>138</v>
      </c>
      <c r="C142" s="109">
        <v>325700</v>
      </c>
      <c r="D142" s="109">
        <v>415600</v>
      </c>
      <c r="E142" s="109" t="s">
        <v>98</v>
      </c>
      <c r="F142" s="109" t="s">
        <v>98</v>
      </c>
      <c r="G142" s="110" t="s">
        <v>98</v>
      </c>
      <c r="H142" s="109">
        <f t="shared" si="12"/>
        <v>13028</v>
      </c>
      <c r="I142" s="109">
        <f t="shared" si="13"/>
        <v>16624</v>
      </c>
      <c r="J142" s="109"/>
    </row>
    <row r="143" spans="1:10">
      <c r="A143" s="297"/>
      <c r="B143" s="126">
        <v>139</v>
      </c>
      <c r="C143" s="109">
        <v>326000</v>
      </c>
      <c r="D143" s="109">
        <v>415900</v>
      </c>
      <c r="E143" s="109" t="s">
        <v>98</v>
      </c>
      <c r="F143" s="109" t="s">
        <v>98</v>
      </c>
      <c r="G143" s="110" t="s">
        <v>98</v>
      </c>
      <c r="H143" s="109">
        <f t="shared" si="12"/>
        <v>13040</v>
      </c>
      <c r="I143" s="109">
        <f t="shared" si="13"/>
        <v>16636</v>
      </c>
      <c r="J143" s="109"/>
    </row>
    <row r="144" spans="1:10">
      <c r="A144" s="297"/>
      <c r="B144" s="126">
        <v>140</v>
      </c>
      <c r="C144" s="109">
        <v>326300</v>
      </c>
      <c r="D144" s="109">
        <v>416100</v>
      </c>
      <c r="E144" s="109" t="s">
        <v>98</v>
      </c>
      <c r="F144" s="109" t="s">
        <v>98</v>
      </c>
      <c r="G144" s="110" t="s">
        <v>98</v>
      </c>
      <c r="H144" s="109">
        <f t="shared" si="12"/>
        <v>13052</v>
      </c>
      <c r="I144" s="109">
        <f t="shared" si="13"/>
        <v>16644</v>
      </c>
      <c r="J144" s="109"/>
    </row>
    <row r="145" spans="1:10">
      <c r="A145" s="297"/>
      <c r="B145" s="126">
        <v>141</v>
      </c>
      <c r="C145" s="109">
        <v>326500</v>
      </c>
      <c r="D145" s="109">
        <v>416300</v>
      </c>
      <c r="E145" s="109" t="s">
        <v>98</v>
      </c>
      <c r="F145" s="109" t="s">
        <v>98</v>
      </c>
      <c r="G145" s="110" t="s">
        <v>98</v>
      </c>
      <c r="H145" s="109">
        <f t="shared" si="12"/>
        <v>13060</v>
      </c>
      <c r="I145" s="109">
        <f t="shared" si="13"/>
        <v>16652</v>
      </c>
      <c r="J145" s="109"/>
    </row>
    <row r="146" spans="1:10">
      <c r="A146" s="297"/>
      <c r="B146" s="126">
        <v>142</v>
      </c>
      <c r="C146" s="109">
        <v>326700</v>
      </c>
      <c r="D146" s="109">
        <v>416600</v>
      </c>
      <c r="E146" s="109" t="s">
        <v>98</v>
      </c>
      <c r="F146" s="109" t="s">
        <v>98</v>
      </c>
      <c r="G146" s="110" t="s">
        <v>98</v>
      </c>
      <c r="H146" s="109">
        <f t="shared" si="12"/>
        <v>13068</v>
      </c>
      <c r="I146" s="109">
        <f t="shared" si="13"/>
        <v>16664</v>
      </c>
      <c r="J146" s="109"/>
    </row>
    <row r="147" spans="1:10">
      <c r="A147" s="297"/>
      <c r="B147" s="126">
        <v>143</v>
      </c>
      <c r="C147" s="109">
        <v>327000</v>
      </c>
      <c r="D147" s="109">
        <v>416900</v>
      </c>
      <c r="E147" s="109" t="s">
        <v>98</v>
      </c>
      <c r="F147" s="109" t="s">
        <v>98</v>
      </c>
      <c r="G147" s="110" t="s">
        <v>98</v>
      </c>
      <c r="H147" s="109">
        <f t="shared" si="12"/>
        <v>13080</v>
      </c>
      <c r="I147" s="109">
        <f t="shared" si="13"/>
        <v>16676</v>
      </c>
      <c r="J147" s="109"/>
    </row>
    <row r="148" spans="1:10">
      <c r="A148" s="297"/>
      <c r="B148" s="126">
        <v>144</v>
      </c>
      <c r="C148" s="109">
        <v>327200</v>
      </c>
      <c r="D148" s="109">
        <v>417100</v>
      </c>
      <c r="E148" s="109" t="s">
        <v>98</v>
      </c>
      <c r="F148" s="109" t="s">
        <v>98</v>
      </c>
      <c r="G148" s="110" t="s">
        <v>98</v>
      </c>
      <c r="H148" s="109">
        <f t="shared" si="12"/>
        <v>13088</v>
      </c>
      <c r="I148" s="109">
        <f t="shared" si="13"/>
        <v>16684</v>
      </c>
      <c r="J148" s="109"/>
    </row>
    <row r="149" spans="1:10">
      <c r="A149" s="297"/>
      <c r="B149" s="126">
        <v>145</v>
      </c>
      <c r="C149" s="109">
        <v>327500</v>
      </c>
      <c r="D149" s="109">
        <v>417300</v>
      </c>
      <c r="E149" s="109" t="s">
        <v>98</v>
      </c>
      <c r="F149" s="109" t="s">
        <v>98</v>
      </c>
      <c r="G149" s="110" t="s">
        <v>98</v>
      </c>
      <c r="H149" s="109">
        <f t="shared" si="12"/>
        <v>13100</v>
      </c>
      <c r="I149" s="109">
        <f t="shared" si="13"/>
        <v>16692</v>
      </c>
      <c r="J149" s="109"/>
    </row>
    <row r="150" spans="1:10">
      <c r="A150" s="297"/>
      <c r="B150" s="126">
        <v>146</v>
      </c>
      <c r="C150" s="109">
        <v>327700</v>
      </c>
      <c r="D150" s="109" t="s">
        <v>98</v>
      </c>
      <c r="E150" s="109" t="s">
        <v>98</v>
      </c>
      <c r="F150" s="109" t="s">
        <v>98</v>
      </c>
      <c r="G150" s="110" t="s">
        <v>98</v>
      </c>
      <c r="H150" s="109">
        <f t="shared" ref="H150:H157" si="14">C150*0.04</f>
        <v>13108</v>
      </c>
      <c r="I150" s="109"/>
      <c r="J150" s="109"/>
    </row>
    <row r="151" spans="1:10">
      <c r="A151" s="297"/>
      <c r="B151" s="126">
        <v>147</v>
      </c>
      <c r="C151" s="109">
        <v>328000</v>
      </c>
      <c r="D151" s="109" t="s">
        <v>98</v>
      </c>
      <c r="E151" s="109" t="s">
        <v>98</v>
      </c>
      <c r="F151" s="109" t="s">
        <v>98</v>
      </c>
      <c r="G151" s="110" t="s">
        <v>98</v>
      </c>
      <c r="H151" s="109">
        <f t="shared" si="14"/>
        <v>13120</v>
      </c>
      <c r="I151" s="109"/>
      <c r="J151" s="109"/>
    </row>
    <row r="152" spans="1:10">
      <c r="A152" s="297"/>
      <c r="B152" s="126">
        <v>148</v>
      </c>
      <c r="C152" s="109">
        <v>328300</v>
      </c>
      <c r="D152" s="109" t="s">
        <v>98</v>
      </c>
      <c r="E152" s="109" t="s">
        <v>98</v>
      </c>
      <c r="F152" s="109" t="s">
        <v>98</v>
      </c>
      <c r="G152" s="110" t="s">
        <v>98</v>
      </c>
      <c r="H152" s="109">
        <f t="shared" si="14"/>
        <v>13132</v>
      </c>
      <c r="I152" s="109"/>
      <c r="J152" s="109"/>
    </row>
    <row r="153" spans="1:10">
      <c r="A153" s="297"/>
      <c r="B153" s="126">
        <v>149</v>
      </c>
      <c r="C153" s="109">
        <v>328500</v>
      </c>
      <c r="D153" s="109" t="s">
        <v>98</v>
      </c>
      <c r="E153" s="109" t="s">
        <v>98</v>
      </c>
      <c r="F153" s="109" t="s">
        <v>98</v>
      </c>
      <c r="G153" s="110" t="s">
        <v>98</v>
      </c>
      <c r="H153" s="109">
        <f t="shared" si="14"/>
        <v>13140</v>
      </c>
      <c r="I153" s="109"/>
      <c r="J153" s="109"/>
    </row>
    <row r="154" spans="1:10">
      <c r="A154" s="297"/>
      <c r="B154" s="126">
        <v>150</v>
      </c>
      <c r="C154" s="109">
        <v>328700</v>
      </c>
      <c r="D154" s="109" t="s">
        <v>98</v>
      </c>
      <c r="E154" s="109" t="s">
        <v>98</v>
      </c>
      <c r="F154" s="109" t="s">
        <v>98</v>
      </c>
      <c r="G154" s="110" t="s">
        <v>98</v>
      </c>
      <c r="H154" s="109">
        <f t="shared" si="14"/>
        <v>13148</v>
      </c>
      <c r="I154" s="109"/>
      <c r="J154" s="109"/>
    </row>
    <row r="155" spans="1:10">
      <c r="A155" s="297"/>
      <c r="B155" s="126">
        <v>151</v>
      </c>
      <c r="C155" s="109">
        <v>329000</v>
      </c>
      <c r="D155" s="109" t="s">
        <v>98</v>
      </c>
      <c r="E155" s="109" t="s">
        <v>98</v>
      </c>
      <c r="F155" s="109" t="s">
        <v>98</v>
      </c>
      <c r="G155" s="110" t="s">
        <v>98</v>
      </c>
      <c r="H155" s="109">
        <f t="shared" si="14"/>
        <v>13160</v>
      </c>
      <c r="I155" s="109"/>
      <c r="J155" s="109"/>
    </row>
    <row r="156" spans="1:10">
      <c r="A156" s="297"/>
      <c r="B156" s="126">
        <v>152</v>
      </c>
      <c r="C156" s="109">
        <v>329300</v>
      </c>
      <c r="D156" s="109" t="s">
        <v>98</v>
      </c>
      <c r="E156" s="109" t="s">
        <v>98</v>
      </c>
      <c r="F156" s="109" t="s">
        <v>98</v>
      </c>
      <c r="G156" s="110" t="s">
        <v>98</v>
      </c>
      <c r="H156" s="109">
        <f t="shared" si="14"/>
        <v>13172</v>
      </c>
      <c r="I156" s="109"/>
      <c r="J156" s="109"/>
    </row>
    <row r="157" spans="1:10">
      <c r="A157" s="298"/>
      <c r="B157" s="126">
        <v>153</v>
      </c>
      <c r="C157" s="109">
        <v>329500</v>
      </c>
      <c r="D157" s="109"/>
      <c r="E157" s="109"/>
      <c r="F157" s="109"/>
      <c r="G157" s="110"/>
      <c r="H157" s="109">
        <f t="shared" si="14"/>
        <v>13180</v>
      </c>
      <c r="I157" s="109"/>
      <c r="J157" s="109"/>
    </row>
    <row r="158" spans="1:10" ht="26.4">
      <c r="A158" s="281" t="s">
        <v>99</v>
      </c>
      <c r="B158" s="112"/>
      <c r="C158" s="113" t="s">
        <v>100</v>
      </c>
      <c r="D158" s="113" t="s">
        <v>100</v>
      </c>
      <c r="E158" s="113" t="s">
        <v>100</v>
      </c>
      <c r="F158" s="113" t="s">
        <v>100</v>
      </c>
      <c r="G158" s="114" t="s">
        <v>100</v>
      </c>
      <c r="H158" s="113"/>
      <c r="I158" s="113"/>
      <c r="J158" s="113"/>
    </row>
    <row r="159" spans="1:10">
      <c r="A159" s="282"/>
      <c r="B159" s="115"/>
      <c r="C159" s="124" t="s">
        <v>96</v>
      </c>
      <c r="D159" s="124" t="s">
        <v>96</v>
      </c>
      <c r="E159" s="124" t="s">
        <v>96</v>
      </c>
      <c r="F159" s="124" t="s">
        <v>96</v>
      </c>
      <c r="G159" s="125" t="s">
        <v>96</v>
      </c>
      <c r="H159" s="124"/>
      <c r="I159" s="124"/>
      <c r="J159" s="124"/>
    </row>
    <row r="160" spans="1:10" ht="13.8" thickBot="1">
      <c r="A160" s="283"/>
      <c r="B160" s="118"/>
      <c r="C160" s="119">
        <v>235000</v>
      </c>
      <c r="D160" s="119">
        <v>275300</v>
      </c>
      <c r="E160" s="119">
        <v>304000</v>
      </c>
      <c r="F160" s="119">
        <v>332200</v>
      </c>
      <c r="G160" s="120">
        <v>416600</v>
      </c>
      <c r="H160" s="119"/>
      <c r="I160" s="119"/>
      <c r="J160" s="119"/>
    </row>
    <row r="161" spans="1:2">
      <c r="A161" s="121"/>
      <c r="B161" s="121"/>
    </row>
    <row r="162" spans="1:2">
      <c r="A162" s="121"/>
      <c r="B162" s="121"/>
    </row>
    <row r="163" spans="1:2">
      <c r="A163" s="121"/>
      <c r="B163" s="121"/>
    </row>
  </sheetData>
  <sheetProtection sheet="1" objects="1" scenarios="1" selectLockedCells="1"/>
  <mergeCells count="6">
    <mergeCell ref="A158:A160"/>
    <mergeCell ref="A137:A157"/>
    <mergeCell ref="A93:A136"/>
    <mergeCell ref="A49:A92"/>
    <mergeCell ref="A2:A3"/>
    <mergeCell ref="A4:A48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9FFBF-990C-4EB7-AA2E-C0A5CC47C965}">
  <dimension ref="A1:J175"/>
  <sheetViews>
    <sheetView workbookViewId="0">
      <selection activeCell="H11" sqref="H11"/>
    </sheetView>
  </sheetViews>
  <sheetFormatPr defaultRowHeight="13.2"/>
  <cols>
    <col min="1" max="1" width="5.6640625" customWidth="1"/>
    <col min="2" max="2" width="4.6640625" customWidth="1"/>
    <col min="3" max="7" width="15.88671875" style="19" customWidth="1"/>
    <col min="8" max="8" width="17.6640625" style="102" customWidth="1"/>
    <col min="9" max="10" width="17.6640625" style="101" customWidth="1"/>
  </cols>
  <sheetData>
    <row r="1" spans="1:10" ht="15" thickBot="1">
      <c r="A1" s="56" t="s">
        <v>107</v>
      </c>
      <c r="B1" s="56"/>
    </row>
    <row r="2" spans="1:10">
      <c r="A2" s="290" t="s">
        <v>83</v>
      </c>
      <c r="B2" s="58"/>
      <c r="C2" s="127">
        <v>1</v>
      </c>
      <c r="D2" s="127">
        <v>2</v>
      </c>
      <c r="E2" s="127" t="s">
        <v>104</v>
      </c>
      <c r="F2" s="127">
        <v>3</v>
      </c>
      <c r="G2" s="128">
        <v>4</v>
      </c>
      <c r="H2" s="127" t="s">
        <v>160</v>
      </c>
      <c r="I2" s="127" t="s">
        <v>161</v>
      </c>
      <c r="J2" s="127" t="s">
        <v>162</v>
      </c>
    </row>
    <row r="3" spans="1:10" ht="26.4">
      <c r="A3" s="291"/>
      <c r="B3" s="59" t="s">
        <v>81</v>
      </c>
      <c r="C3" s="57" t="s">
        <v>84</v>
      </c>
      <c r="D3" s="57" t="s">
        <v>84</v>
      </c>
      <c r="E3" s="57" t="s">
        <v>84</v>
      </c>
      <c r="F3" s="57" t="s">
        <v>84</v>
      </c>
      <c r="G3" s="57" t="s">
        <v>84</v>
      </c>
      <c r="H3" s="104"/>
      <c r="I3" s="104"/>
      <c r="J3" s="104"/>
    </row>
    <row r="4" spans="1:10">
      <c r="A4" s="60"/>
      <c r="B4" s="61"/>
      <c r="C4" s="134" t="s">
        <v>85</v>
      </c>
      <c r="D4" s="134" t="s">
        <v>85</v>
      </c>
      <c r="E4" s="134" t="s">
        <v>85</v>
      </c>
      <c r="F4" s="134" t="s">
        <v>85</v>
      </c>
      <c r="G4" s="134" t="s">
        <v>85</v>
      </c>
      <c r="H4" s="107"/>
      <c r="I4" s="107"/>
      <c r="J4" s="107"/>
    </row>
    <row r="5" spans="1:10">
      <c r="A5" s="63"/>
      <c r="B5" s="211">
        <v>1</v>
      </c>
      <c r="C5" s="88">
        <v>199900</v>
      </c>
      <c r="D5" s="88">
        <v>246300</v>
      </c>
      <c r="E5" s="89">
        <v>298200</v>
      </c>
      <c r="F5" s="88">
        <v>354600</v>
      </c>
      <c r="G5" s="88">
        <v>423900</v>
      </c>
      <c r="H5" s="109">
        <f t="shared" ref="H5:H36" si="0">C5*0.04</f>
        <v>7996</v>
      </c>
      <c r="I5" s="109">
        <f t="shared" ref="I5:I36" si="1">D5*0.04</f>
        <v>9852</v>
      </c>
      <c r="J5" s="109">
        <f t="shared" ref="J5:J36" si="2">E5*0.04</f>
        <v>11928</v>
      </c>
    </row>
    <row r="6" spans="1:10">
      <c r="A6" s="63"/>
      <c r="B6" s="211">
        <v>2</v>
      </c>
      <c r="C6" s="88">
        <v>202200</v>
      </c>
      <c r="D6" s="88">
        <v>247800</v>
      </c>
      <c r="E6" s="89">
        <v>300000</v>
      </c>
      <c r="F6" s="88">
        <v>356000</v>
      </c>
      <c r="G6" s="88">
        <v>425700</v>
      </c>
      <c r="H6" s="109">
        <f t="shared" si="0"/>
        <v>8088</v>
      </c>
      <c r="I6" s="109">
        <f t="shared" si="1"/>
        <v>9912</v>
      </c>
      <c r="J6" s="109">
        <f t="shared" si="2"/>
        <v>12000</v>
      </c>
    </row>
    <row r="7" spans="1:10">
      <c r="A7" s="63"/>
      <c r="B7" s="211">
        <v>3</v>
      </c>
      <c r="C7" s="88">
        <v>204500</v>
      </c>
      <c r="D7" s="88">
        <v>249200</v>
      </c>
      <c r="E7" s="89">
        <v>301800</v>
      </c>
      <c r="F7" s="88">
        <v>357400</v>
      </c>
      <c r="G7" s="88">
        <v>427500</v>
      </c>
      <c r="H7" s="109">
        <f t="shared" si="0"/>
        <v>8180</v>
      </c>
      <c r="I7" s="109">
        <f t="shared" si="1"/>
        <v>9968</v>
      </c>
      <c r="J7" s="109">
        <f t="shared" si="2"/>
        <v>12072</v>
      </c>
    </row>
    <row r="8" spans="1:10">
      <c r="A8" s="64"/>
      <c r="B8" s="211">
        <v>4</v>
      </c>
      <c r="C8" s="88">
        <v>206700</v>
      </c>
      <c r="D8" s="88">
        <v>250600</v>
      </c>
      <c r="E8" s="89">
        <v>303600</v>
      </c>
      <c r="F8" s="88">
        <v>358800</v>
      </c>
      <c r="G8" s="88">
        <v>429100</v>
      </c>
      <c r="H8" s="109">
        <f t="shared" si="0"/>
        <v>8268</v>
      </c>
      <c r="I8" s="109">
        <f t="shared" si="1"/>
        <v>10024</v>
      </c>
      <c r="J8" s="109">
        <f t="shared" si="2"/>
        <v>12144</v>
      </c>
    </row>
    <row r="9" spans="1:10">
      <c r="A9" s="63"/>
      <c r="B9" s="211">
        <v>5</v>
      </c>
      <c r="C9" s="88">
        <v>208900</v>
      </c>
      <c r="D9" s="88">
        <v>252000</v>
      </c>
      <c r="E9" s="89">
        <v>305400</v>
      </c>
      <c r="F9" s="88">
        <v>360200</v>
      </c>
      <c r="G9" s="88">
        <v>430600</v>
      </c>
      <c r="H9" s="109">
        <f t="shared" si="0"/>
        <v>8356</v>
      </c>
      <c r="I9" s="109">
        <f t="shared" si="1"/>
        <v>10080</v>
      </c>
      <c r="J9" s="109">
        <f t="shared" si="2"/>
        <v>12216</v>
      </c>
    </row>
    <row r="10" spans="1:10">
      <c r="A10" s="63"/>
      <c r="B10" s="211">
        <v>6</v>
      </c>
      <c r="C10" s="88">
        <v>211200</v>
      </c>
      <c r="D10" s="88">
        <v>253200</v>
      </c>
      <c r="E10" s="89">
        <v>307200</v>
      </c>
      <c r="F10" s="88">
        <v>361500</v>
      </c>
      <c r="G10" s="88">
        <v>432100</v>
      </c>
      <c r="H10" s="109">
        <f t="shared" si="0"/>
        <v>8448</v>
      </c>
      <c r="I10" s="109">
        <f t="shared" si="1"/>
        <v>10128</v>
      </c>
      <c r="J10" s="109">
        <f t="shared" si="2"/>
        <v>12288</v>
      </c>
    </row>
    <row r="11" spans="1:10">
      <c r="A11" s="63"/>
      <c r="B11" s="211">
        <v>7</v>
      </c>
      <c r="C11" s="88">
        <v>213400</v>
      </c>
      <c r="D11" s="88">
        <v>254400</v>
      </c>
      <c r="E11" s="89">
        <v>309000</v>
      </c>
      <c r="F11" s="88">
        <v>362800</v>
      </c>
      <c r="G11" s="88">
        <v>433900</v>
      </c>
      <c r="H11" s="109">
        <f t="shared" si="0"/>
        <v>8536</v>
      </c>
      <c r="I11" s="109">
        <f t="shared" si="1"/>
        <v>10176</v>
      </c>
      <c r="J11" s="109">
        <f t="shared" si="2"/>
        <v>12360</v>
      </c>
    </row>
    <row r="12" spans="1:10">
      <c r="A12" s="63"/>
      <c r="B12" s="211">
        <v>8</v>
      </c>
      <c r="C12" s="88">
        <v>215600</v>
      </c>
      <c r="D12" s="88">
        <v>255600</v>
      </c>
      <c r="E12" s="89">
        <v>310700</v>
      </c>
      <c r="F12" s="88">
        <v>364100</v>
      </c>
      <c r="G12" s="88">
        <v>435700</v>
      </c>
      <c r="H12" s="109">
        <f t="shared" si="0"/>
        <v>8624</v>
      </c>
      <c r="I12" s="109">
        <f t="shared" si="1"/>
        <v>10224</v>
      </c>
      <c r="J12" s="109">
        <f t="shared" si="2"/>
        <v>12428</v>
      </c>
    </row>
    <row r="13" spans="1:10">
      <c r="A13" s="63"/>
      <c r="B13" s="211">
        <v>9</v>
      </c>
      <c r="C13" s="88">
        <v>217800</v>
      </c>
      <c r="D13" s="88">
        <v>257000</v>
      </c>
      <c r="E13" s="89">
        <v>312400</v>
      </c>
      <c r="F13" s="88">
        <v>365300</v>
      </c>
      <c r="G13" s="88">
        <v>437400</v>
      </c>
      <c r="H13" s="109">
        <f t="shared" si="0"/>
        <v>8712</v>
      </c>
      <c r="I13" s="109">
        <f t="shared" si="1"/>
        <v>10280</v>
      </c>
      <c r="J13" s="109">
        <f t="shared" si="2"/>
        <v>12496</v>
      </c>
    </row>
    <row r="14" spans="1:10">
      <c r="A14" s="63"/>
      <c r="B14" s="211">
        <v>10</v>
      </c>
      <c r="C14" s="88">
        <v>220000</v>
      </c>
      <c r="D14" s="88">
        <v>258200</v>
      </c>
      <c r="E14" s="89">
        <v>314200</v>
      </c>
      <c r="F14" s="88">
        <v>366800</v>
      </c>
      <c r="G14" s="88">
        <v>439200</v>
      </c>
      <c r="H14" s="109">
        <f t="shared" si="0"/>
        <v>8800</v>
      </c>
      <c r="I14" s="109">
        <f t="shared" si="1"/>
        <v>10328</v>
      </c>
      <c r="J14" s="109">
        <f t="shared" si="2"/>
        <v>12568</v>
      </c>
    </row>
    <row r="15" spans="1:10">
      <c r="A15" s="63"/>
      <c r="B15" s="211">
        <v>11</v>
      </c>
      <c r="C15" s="88">
        <v>222200</v>
      </c>
      <c r="D15" s="88">
        <v>259500</v>
      </c>
      <c r="E15" s="89">
        <v>316000</v>
      </c>
      <c r="F15" s="88">
        <v>368300</v>
      </c>
      <c r="G15" s="88">
        <v>441100</v>
      </c>
      <c r="H15" s="109">
        <f t="shared" si="0"/>
        <v>8888</v>
      </c>
      <c r="I15" s="109">
        <f t="shared" si="1"/>
        <v>10380</v>
      </c>
      <c r="J15" s="109">
        <f t="shared" si="2"/>
        <v>12640</v>
      </c>
    </row>
    <row r="16" spans="1:10">
      <c r="A16" s="63"/>
      <c r="B16" s="211">
        <v>12</v>
      </c>
      <c r="C16" s="88">
        <v>224400</v>
      </c>
      <c r="D16" s="88">
        <v>260800</v>
      </c>
      <c r="E16" s="89">
        <v>317800</v>
      </c>
      <c r="F16" s="88">
        <v>369700</v>
      </c>
      <c r="G16" s="88">
        <v>442900</v>
      </c>
      <c r="H16" s="109">
        <f t="shared" si="0"/>
        <v>8976</v>
      </c>
      <c r="I16" s="109">
        <f t="shared" si="1"/>
        <v>10432</v>
      </c>
      <c r="J16" s="109">
        <f t="shared" si="2"/>
        <v>12712</v>
      </c>
    </row>
    <row r="17" spans="1:10">
      <c r="A17" s="289" t="s">
        <v>86</v>
      </c>
      <c r="B17" s="211">
        <v>13</v>
      </c>
      <c r="C17" s="88">
        <v>226600</v>
      </c>
      <c r="D17" s="88">
        <v>262100</v>
      </c>
      <c r="E17" s="89">
        <v>319700</v>
      </c>
      <c r="F17" s="88">
        <v>371000</v>
      </c>
      <c r="G17" s="88">
        <v>444600</v>
      </c>
      <c r="H17" s="109">
        <f t="shared" si="0"/>
        <v>9064</v>
      </c>
      <c r="I17" s="109">
        <f t="shared" si="1"/>
        <v>10484</v>
      </c>
      <c r="J17" s="109">
        <f t="shared" si="2"/>
        <v>12788</v>
      </c>
    </row>
    <row r="18" spans="1:10">
      <c r="A18" s="289"/>
      <c r="B18" s="211">
        <v>14</v>
      </c>
      <c r="C18" s="88">
        <v>228700</v>
      </c>
      <c r="D18" s="88">
        <v>264000</v>
      </c>
      <c r="E18" s="89">
        <v>321500</v>
      </c>
      <c r="F18" s="88">
        <v>372500</v>
      </c>
      <c r="G18" s="88">
        <v>446500</v>
      </c>
      <c r="H18" s="109">
        <f t="shared" si="0"/>
        <v>9148</v>
      </c>
      <c r="I18" s="109">
        <f t="shared" si="1"/>
        <v>10560</v>
      </c>
      <c r="J18" s="109">
        <f t="shared" si="2"/>
        <v>12860</v>
      </c>
    </row>
    <row r="19" spans="1:10">
      <c r="A19" s="289"/>
      <c r="B19" s="211">
        <v>15</v>
      </c>
      <c r="C19" s="88">
        <v>230800</v>
      </c>
      <c r="D19" s="88">
        <v>265800</v>
      </c>
      <c r="E19" s="89">
        <v>323300</v>
      </c>
      <c r="F19" s="88">
        <v>374000</v>
      </c>
      <c r="G19" s="88">
        <v>448300</v>
      </c>
      <c r="H19" s="109">
        <f t="shared" si="0"/>
        <v>9232</v>
      </c>
      <c r="I19" s="109">
        <f t="shared" si="1"/>
        <v>10632</v>
      </c>
      <c r="J19" s="109">
        <f t="shared" si="2"/>
        <v>12932</v>
      </c>
    </row>
    <row r="20" spans="1:10">
      <c r="A20" s="289"/>
      <c r="B20" s="211">
        <v>16</v>
      </c>
      <c r="C20" s="88">
        <v>232900</v>
      </c>
      <c r="D20" s="88">
        <v>267600</v>
      </c>
      <c r="E20" s="89">
        <v>325000</v>
      </c>
      <c r="F20" s="88">
        <v>375400</v>
      </c>
      <c r="G20" s="88">
        <v>450200</v>
      </c>
      <c r="H20" s="109">
        <f t="shared" si="0"/>
        <v>9316</v>
      </c>
      <c r="I20" s="109">
        <f t="shared" si="1"/>
        <v>10704</v>
      </c>
      <c r="J20" s="109">
        <f t="shared" si="2"/>
        <v>13000</v>
      </c>
    </row>
    <row r="21" spans="1:10">
      <c r="A21" s="289"/>
      <c r="B21" s="211">
        <v>17</v>
      </c>
      <c r="C21" s="88">
        <v>235000</v>
      </c>
      <c r="D21" s="88">
        <v>269300</v>
      </c>
      <c r="E21" s="89">
        <v>326600</v>
      </c>
      <c r="F21" s="88">
        <v>376800</v>
      </c>
      <c r="G21" s="88">
        <v>451900</v>
      </c>
      <c r="H21" s="109">
        <f t="shared" si="0"/>
        <v>9400</v>
      </c>
      <c r="I21" s="109">
        <f t="shared" si="1"/>
        <v>10772</v>
      </c>
      <c r="J21" s="109">
        <f t="shared" si="2"/>
        <v>13064</v>
      </c>
    </row>
    <row r="22" spans="1:10">
      <c r="A22" s="289"/>
      <c r="B22" s="211">
        <v>18</v>
      </c>
      <c r="C22" s="88">
        <v>236800</v>
      </c>
      <c r="D22" s="88">
        <v>271500</v>
      </c>
      <c r="E22" s="89">
        <v>328500</v>
      </c>
      <c r="F22" s="88">
        <v>378300</v>
      </c>
      <c r="G22" s="88">
        <v>453700</v>
      </c>
      <c r="H22" s="109">
        <f t="shared" si="0"/>
        <v>9472</v>
      </c>
      <c r="I22" s="109">
        <f t="shared" si="1"/>
        <v>10860</v>
      </c>
      <c r="J22" s="109">
        <f t="shared" si="2"/>
        <v>13140</v>
      </c>
    </row>
    <row r="23" spans="1:10">
      <c r="A23" s="289"/>
      <c r="B23" s="211">
        <v>19</v>
      </c>
      <c r="C23" s="88">
        <v>238500</v>
      </c>
      <c r="D23" s="88">
        <v>273700</v>
      </c>
      <c r="E23" s="89">
        <v>330400</v>
      </c>
      <c r="F23" s="88">
        <v>379700</v>
      </c>
      <c r="G23" s="88">
        <v>455500</v>
      </c>
      <c r="H23" s="109">
        <f t="shared" si="0"/>
        <v>9540</v>
      </c>
      <c r="I23" s="109">
        <f t="shared" si="1"/>
        <v>10948</v>
      </c>
      <c r="J23" s="109">
        <f t="shared" si="2"/>
        <v>13216</v>
      </c>
    </row>
    <row r="24" spans="1:10">
      <c r="A24" s="289"/>
      <c r="B24" s="211">
        <v>20</v>
      </c>
      <c r="C24" s="88">
        <v>240200</v>
      </c>
      <c r="D24" s="88">
        <v>275900</v>
      </c>
      <c r="E24" s="89">
        <v>332300</v>
      </c>
      <c r="F24" s="88">
        <v>381100</v>
      </c>
      <c r="G24" s="88">
        <v>457300</v>
      </c>
      <c r="H24" s="109">
        <f t="shared" si="0"/>
        <v>9608</v>
      </c>
      <c r="I24" s="109">
        <f t="shared" si="1"/>
        <v>11036</v>
      </c>
      <c r="J24" s="109">
        <f t="shared" si="2"/>
        <v>13292</v>
      </c>
    </row>
    <row r="25" spans="1:10">
      <c r="A25" s="289"/>
      <c r="B25" s="211">
        <v>21</v>
      </c>
      <c r="C25" s="88">
        <v>241900</v>
      </c>
      <c r="D25" s="88">
        <v>278100</v>
      </c>
      <c r="E25" s="89">
        <v>334100</v>
      </c>
      <c r="F25" s="88">
        <v>382500</v>
      </c>
      <c r="G25" s="88">
        <v>458900</v>
      </c>
      <c r="H25" s="109">
        <f t="shared" si="0"/>
        <v>9676</v>
      </c>
      <c r="I25" s="109">
        <f t="shared" si="1"/>
        <v>11124</v>
      </c>
      <c r="J25" s="109">
        <f t="shared" si="2"/>
        <v>13364</v>
      </c>
    </row>
    <row r="26" spans="1:10">
      <c r="A26" s="289"/>
      <c r="B26" s="211">
        <v>22</v>
      </c>
      <c r="C26" s="88">
        <v>243200</v>
      </c>
      <c r="D26" s="88">
        <v>280300</v>
      </c>
      <c r="E26" s="89">
        <v>336100</v>
      </c>
      <c r="F26" s="88">
        <v>384000</v>
      </c>
      <c r="G26" s="88">
        <v>460600</v>
      </c>
      <c r="H26" s="109">
        <f t="shared" si="0"/>
        <v>9728</v>
      </c>
      <c r="I26" s="109">
        <f t="shared" si="1"/>
        <v>11212</v>
      </c>
      <c r="J26" s="109">
        <f t="shared" si="2"/>
        <v>13444</v>
      </c>
    </row>
    <row r="27" spans="1:10">
      <c r="A27" s="289"/>
      <c r="B27" s="211">
        <v>23</v>
      </c>
      <c r="C27" s="88">
        <v>244500</v>
      </c>
      <c r="D27" s="88">
        <v>282500</v>
      </c>
      <c r="E27" s="89">
        <v>337900</v>
      </c>
      <c r="F27" s="88">
        <v>385500</v>
      </c>
      <c r="G27" s="88">
        <v>462500</v>
      </c>
      <c r="H27" s="109">
        <f t="shared" si="0"/>
        <v>9780</v>
      </c>
      <c r="I27" s="109">
        <f t="shared" si="1"/>
        <v>11300</v>
      </c>
      <c r="J27" s="109">
        <f t="shared" si="2"/>
        <v>13516</v>
      </c>
    </row>
    <row r="28" spans="1:10">
      <c r="A28" s="289"/>
      <c r="B28" s="211">
        <v>24</v>
      </c>
      <c r="C28" s="88">
        <v>245800</v>
      </c>
      <c r="D28" s="88">
        <v>284600</v>
      </c>
      <c r="E28" s="89">
        <v>339700</v>
      </c>
      <c r="F28" s="88">
        <v>386900</v>
      </c>
      <c r="G28" s="88">
        <v>464200</v>
      </c>
      <c r="H28" s="109">
        <f t="shared" si="0"/>
        <v>9832</v>
      </c>
      <c r="I28" s="109">
        <f t="shared" si="1"/>
        <v>11384</v>
      </c>
      <c r="J28" s="109">
        <f t="shared" si="2"/>
        <v>13588</v>
      </c>
    </row>
    <row r="29" spans="1:10">
      <c r="A29" s="65"/>
      <c r="B29" s="211">
        <v>25</v>
      </c>
      <c r="C29" s="88">
        <v>247000</v>
      </c>
      <c r="D29" s="88">
        <v>286600</v>
      </c>
      <c r="E29" s="89">
        <v>341400</v>
      </c>
      <c r="F29" s="88">
        <v>388200</v>
      </c>
      <c r="G29" s="88">
        <v>465900</v>
      </c>
      <c r="H29" s="109">
        <f t="shared" si="0"/>
        <v>9880</v>
      </c>
      <c r="I29" s="109">
        <f t="shared" si="1"/>
        <v>11464</v>
      </c>
      <c r="J29" s="109">
        <f t="shared" si="2"/>
        <v>13656</v>
      </c>
    </row>
    <row r="30" spans="1:10">
      <c r="A30" s="65"/>
      <c r="B30" s="211">
        <v>26</v>
      </c>
      <c r="C30" s="88">
        <v>248200</v>
      </c>
      <c r="D30" s="88">
        <v>288500</v>
      </c>
      <c r="E30" s="89">
        <v>343100</v>
      </c>
      <c r="F30" s="88">
        <v>389700</v>
      </c>
      <c r="G30" s="88">
        <v>467500</v>
      </c>
      <c r="H30" s="109">
        <f t="shared" si="0"/>
        <v>9928</v>
      </c>
      <c r="I30" s="109">
        <f t="shared" si="1"/>
        <v>11540</v>
      </c>
      <c r="J30" s="109">
        <f t="shared" si="2"/>
        <v>13724</v>
      </c>
    </row>
    <row r="31" spans="1:10">
      <c r="A31" s="65"/>
      <c r="B31" s="211">
        <v>27</v>
      </c>
      <c r="C31" s="88">
        <v>249400</v>
      </c>
      <c r="D31" s="88">
        <v>290400</v>
      </c>
      <c r="E31" s="89">
        <v>344700</v>
      </c>
      <c r="F31" s="88">
        <v>391200</v>
      </c>
      <c r="G31" s="88">
        <v>469000</v>
      </c>
      <c r="H31" s="109">
        <f t="shared" si="0"/>
        <v>9976</v>
      </c>
      <c r="I31" s="109">
        <f t="shared" si="1"/>
        <v>11616</v>
      </c>
      <c r="J31" s="109">
        <f t="shared" si="2"/>
        <v>13788</v>
      </c>
    </row>
    <row r="32" spans="1:10">
      <c r="A32" s="65"/>
      <c r="B32" s="211">
        <v>28</v>
      </c>
      <c r="C32" s="88">
        <v>250600</v>
      </c>
      <c r="D32" s="88">
        <v>292200</v>
      </c>
      <c r="E32" s="89">
        <v>346300</v>
      </c>
      <c r="F32" s="88">
        <v>392700</v>
      </c>
      <c r="G32" s="88">
        <v>470500</v>
      </c>
      <c r="H32" s="109">
        <f t="shared" si="0"/>
        <v>10024</v>
      </c>
      <c r="I32" s="109">
        <f t="shared" si="1"/>
        <v>11688</v>
      </c>
      <c r="J32" s="109">
        <f t="shared" si="2"/>
        <v>13852</v>
      </c>
    </row>
    <row r="33" spans="1:10">
      <c r="A33" s="65"/>
      <c r="B33" s="211">
        <v>29</v>
      </c>
      <c r="C33" s="88">
        <v>251700</v>
      </c>
      <c r="D33" s="88">
        <v>294000</v>
      </c>
      <c r="E33" s="89">
        <v>347900</v>
      </c>
      <c r="F33" s="88">
        <v>394100</v>
      </c>
      <c r="G33" s="88">
        <v>472000</v>
      </c>
      <c r="H33" s="109">
        <f t="shared" si="0"/>
        <v>10068</v>
      </c>
      <c r="I33" s="109">
        <f t="shared" si="1"/>
        <v>11760</v>
      </c>
      <c r="J33" s="109">
        <f t="shared" si="2"/>
        <v>13916</v>
      </c>
    </row>
    <row r="34" spans="1:10">
      <c r="A34" s="65"/>
      <c r="B34" s="211">
        <v>30</v>
      </c>
      <c r="C34" s="88">
        <v>252900</v>
      </c>
      <c r="D34" s="88">
        <v>295900</v>
      </c>
      <c r="E34" s="89">
        <v>349200</v>
      </c>
      <c r="F34" s="88">
        <v>395600</v>
      </c>
      <c r="G34" s="88">
        <v>473300</v>
      </c>
      <c r="H34" s="109">
        <f t="shared" si="0"/>
        <v>10116</v>
      </c>
      <c r="I34" s="109">
        <f t="shared" si="1"/>
        <v>11836</v>
      </c>
      <c r="J34" s="109">
        <f t="shared" si="2"/>
        <v>13968</v>
      </c>
    </row>
    <row r="35" spans="1:10">
      <c r="A35" s="65"/>
      <c r="B35" s="211">
        <v>31</v>
      </c>
      <c r="C35" s="88">
        <v>254100</v>
      </c>
      <c r="D35" s="88">
        <v>297700</v>
      </c>
      <c r="E35" s="89">
        <v>350400</v>
      </c>
      <c r="F35" s="88">
        <v>397100</v>
      </c>
      <c r="G35" s="88">
        <v>474600</v>
      </c>
      <c r="H35" s="109">
        <f t="shared" si="0"/>
        <v>10164</v>
      </c>
      <c r="I35" s="109">
        <f t="shared" si="1"/>
        <v>11908</v>
      </c>
      <c r="J35" s="109">
        <f t="shared" si="2"/>
        <v>14016</v>
      </c>
    </row>
    <row r="36" spans="1:10">
      <c r="A36" s="65"/>
      <c r="B36" s="211">
        <v>32</v>
      </c>
      <c r="C36" s="88">
        <v>255300</v>
      </c>
      <c r="D36" s="88">
        <v>299400</v>
      </c>
      <c r="E36" s="89">
        <v>351600</v>
      </c>
      <c r="F36" s="88">
        <v>398600</v>
      </c>
      <c r="G36" s="88">
        <v>475900</v>
      </c>
      <c r="H36" s="109">
        <f t="shared" si="0"/>
        <v>10212</v>
      </c>
      <c r="I36" s="109">
        <f t="shared" si="1"/>
        <v>11976</v>
      </c>
      <c r="J36" s="109">
        <f t="shared" si="2"/>
        <v>14064</v>
      </c>
    </row>
    <row r="37" spans="1:10">
      <c r="A37" s="65"/>
      <c r="B37" s="211">
        <v>33</v>
      </c>
      <c r="C37" s="88">
        <v>256400</v>
      </c>
      <c r="D37" s="88">
        <v>301100</v>
      </c>
      <c r="E37" s="89">
        <v>352900</v>
      </c>
      <c r="F37" s="88">
        <v>400000</v>
      </c>
      <c r="G37" s="88">
        <v>477100</v>
      </c>
      <c r="H37" s="109">
        <f t="shared" ref="H37:H68" si="3">C37*0.04</f>
        <v>10256</v>
      </c>
      <c r="I37" s="109">
        <f t="shared" ref="I37:I68" si="4">D37*0.04</f>
        <v>12044</v>
      </c>
      <c r="J37" s="109">
        <f t="shared" ref="J37:J68" si="5">E37*0.04</f>
        <v>14116</v>
      </c>
    </row>
    <row r="38" spans="1:10">
      <c r="A38" s="65"/>
      <c r="B38" s="211">
        <v>34</v>
      </c>
      <c r="C38" s="88">
        <v>257700</v>
      </c>
      <c r="D38" s="88">
        <v>302900</v>
      </c>
      <c r="E38" s="89">
        <v>354500</v>
      </c>
      <c r="F38" s="88">
        <v>401600</v>
      </c>
      <c r="G38" s="88">
        <v>477800</v>
      </c>
      <c r="H38" s="109">
        <f t="shared" si="3"/>
        <v>10308</v>
      </c>
      <c r="I38" s="109">
        <f t="shared" si="4"/>
        <v>12116</v>
      </c>
      <c r="J38" s="109">
        <f t="shared" si="5"/>
        <v>14180</v>
      </c>
    </row>
    <row r="39" spans="1:10">
      <c r="A39" s="65"/>
      <c r="B39" s="211">
        <v>35</v>
      </c>
      <c r="C39" s="88">
        <v>259000</v>
      </c>
      <c r="D39" s="88">
        <v>304600</v>
      </c>
      <c r="E39" s="89">
        <v>356100</v>
      </c>
      <c r="F39" s="88">
        <v>403200</v>
      </c>
      <c r="G39" s="88">
        <v>478500</v>
      </c>
      <c r="H39" s="109">
        <f t="shared" si="3"/>
        <v>10360</v>
      </c>
      <c r="I39" s="109">
        <f t="shared" si="4"/>
        <v>12184</v>
      </c>
      <c r="J39" s="109">
        <f t="shared" si="5"/>
        <v>14244</v>
      </c>
    </row>
    <row r="40" spans="1:10">
      <c r="A40" s="65"/>
      <c r="B40" s="211">
        <v>36</v>
      </c>
      <c r="C40" s="88">
        <v>260300</v>
      </c>
      <c r="D40" s="88">
        <v>306200</v>
      </c>
      <c r="E40" s="89">
        <v>357600</v>
      </c>
      <c r="F40" s="88">
        <v>404700</v>
      </c>
      <c r="G40" s="88">
        <v>479200</v>
      </c>
      <c r="H40" s="109">
        <f t="shared" si="3"/>
        <v>10412</v>
      </c>
      <c r="I40" s="109">
        <f t="shared" si="4"/>
        <v>12248</v>
      </c>
      <c r="J40" s="109">
        <f t="shared" si="5"/>
        <v>14304</v>
      </c>
    </row>
    <row r="41" spans="1:10">
      <c r="A41" s="65"/>
      <c r="B41" s="211">
        <v>37</v>
      </c>
      <c r="C41" s="88">
        <v>261700</v>
      </c>
      <c r="D41" s="88">
        <v>307800</v>
      </c>
      <c r="E41" s="89">
        <v>359100</v>
      </c>
      <c r="F41" s="88">
        <v>405900</v>
      </c>
      <c r="G41" s="88">
        <v>479800</v>
      </c>
      <c r="H41" s="109">
        <f t="shared" si="3"/>
        <v>10468</v>
      </c>
      <c r="I41" s="109">
        <f t="shared" si="4"/>
        <v>12312</v>
      </c>
      <c r="J41" s="109">
        <f t="shared" si="5"/>
        <v>14364</v>
      </c>
    </row>
    <row r="42" spans="1:10">
      <c r="A42" s="65"/>
      <c r="B42" s="211">
        <v>38</v>
      </c>
      <c r="C42" s="88">
        <v>263100</v>
      </c>
      <c r="D42" s="88">
        <v>309500</v>
      </c>
      <c r="E42" s="89">
        <v>360700</v>
      </c>
      <c r="F42" s="88">
        <v>407300</v>
      </c>
      <c r="G42" s="88"/>
      <c r="H42" s="109">
        <f t="shared" si="3"/>
        <v>10524</v>
      </c>
      <c r="I42" s="109">
        <f t="shared" si="4"/>
        <v>12380</v>
      </c>
      <c r="J42" s="109">
        <f t="shared" si="5"/>
        <v>14428</v>
      </c>
    </row>
    <row r="43" spans="1:10">
      <c r="A43" s="65"/>
      <c r="B43" s="211">
        <v>39</v>
      </c>
      <c r="C43" s="88">
        <v>264400</v>
      </c>
      <c r="D43" s="88">
        <v>311300</v>
      </c>
      <c r="E43" s="89">
        <v>362300</v>
      </c>
      <c r="F43" s="88">
        <v>408700</v>
      </c>
      <c r="G43" s="88"/>
      <c r="H43" s="109">
        <f t="shared" si="3"/>
        <v>10576</v>
      </c>
      <c r="I43" s="109">
        <f t="shared" si="4"/>
        <v>12452</v>
      </c>
      <c r="J43" s="109">
        <f t="shared" si="5"/>
        <v>14492</v>
      </c>
    </row>
    <row r="44" spans="1:10">
      <c r="A44" s="65"/>
      <c r="B44" s="211">
        <v>40</v>
      </c>
      <c r="C44" s="88">
        <v>265700</v>
      </c>
      <c r="D44" s="88">
        <v>313000</v>
      </c>
      <c r="E44" s="89">
        <v>363800</v>
      </c>
      <c r="F44" s="88">
        <v>410000</v>
      </c>
      <c r="G44" s="88"/>
      <c r="H44" s="109">
        <f t="shared" si="3"/>
        <v>10628</v>
      </c>
      <c r="I44" s="109">
        <f t="shared" si="4"/>
        <v>12520</v>
      </c>
      <c r="J44" s="109">
        <f t="shared" si="5"/>
        <v>14552</v>
      </c>
    </row>
    <row r="45" spans="1:10">
      <c r="A45" s="65"/>
      <c r="B45" s="211">
        <v>41</v>
      </c>
      <c r="C45" s="88">
        <v>267000</v>
      </c>
      <c r="D45" s="88">
        <v>314300</v>
      </c>
      <c r="E45" s="89">
        <v>365300</v>
      </c>
      <c r="F45" s="88">
        <v>411600</v>
      </c>
      <c r="G45" s="88"/>
      <c r="H45" s="109">
        <f t="shared" si="3"/>
        <v>10680</v>
      </c>
      <c r="I45" s="109">
        <f t="shared" si="4"/>
        <v>12572</v>
      </c>
      <c r="J45" s="109">
        <f t="shared" si="5"/>
        <v>14612</v>
      </c>
    </row>
    <row r="46" spans="1:10">
      <c r="A46" s="65"/>
      <c r="B46" s="211">
        <v>42</v>
      </c>
      <c r="C46" s="88">
        <v>268000</v>
      </c>
      <c r="D46" s="88">
        <v>316200</v>
      </c>
      <c r="E46" s="89">
        <v>366900</v>
      </c>
      <c r="F46" s="88">
        <v>413000</v>
      </c>
      <c r="G46" s="88"/>
      <c r="H46" s="109">
        <f t="shared" si="3"/>
        <v>10720</v>
      </c>
      <c r="I46" s="109">
        <f t="shared" si="4"/>
        <v>12648</v>
      </c>
      <c r="J46" s="109">
        <f t="shared" si="5"/>
        <v>14676</v>
      </c>
    </row>
    <row r="47" spans="1:10">
      <c r="A47" s="65"/>
      <c r="B47" s="211">
        <v>43</v>
      </c>
      <c r="C47" s="88">
        <v>269000</v>
      </c>
      <c r="D47" s="88">
        <v>318000</v>
      </c>
      <c r="E47" s="89">
        <v>368500</v>
      </c>
      <c r="F47" s="88">
        <v>414300</v>
      </c>
      <c r="G47" s="88"/>
      <c r="H47" s="109">
        <f t="shared" si="3"/>
        <v>10760</v>
      </c>
      <c r="I47" s="109">
        <f t="shared" si="4"/>
        <v>12720</v>
      </c>
      <c r="J47" s="109">
        <f t="shared" si="5"/>
        <v>14740</v>
      </c>
    </row>
    <row r="48" spans="1:10">
      <c r="A48" s="66"/>
      <c r="B48" s="67">
        <v>44</v>
      </c>
      <c r="C48" s="90">
        <v>269900</v>
      </c>
      <c r="D48" s="90">
        <v>319700</v>
      </c>
      <c r="E48" s="91">
        <v>370000</v>
      </c>
      <c r="F48" s="90">
        <v>415700</v>
      </c>
      <c r="G48" s="90"/>
      <c r="H48" s="109">
        <f t="shared" si="3"/>
        <v>10796</v>
      </c>
      <c r="I48" s="109">
        <f t="shared" si="4"/>
        <v>12788</v>
      </c>
      <c r="J48" s="109">
        <f t="shared" si="5"/>
        <v>14800</v>
      </c>
    </row>
    <row r="49" spans="1:10">
      <c r="A49" s="63"/>
      <c r="B49" s="211">
        <v>45</v>
      </c>
      <c r="C49" s="92">
        <v>270600</v>
      </c>
      <c r="D49" s="92">
        <v>321400</v>
      </c>
      <c r="E49" s="89">
        <v>371500</v>
      </c>
      <c r="F49" s="92">
        <v>417100</v>
      </c>
      <c r="G49" s="92"/>
      <c r="H49" s="109">
        <f t="shared" si="3"/>
        <v>10824</v>
      </c>
      <c r="I49" s="109">
        <f t="shared" si="4"/>
        <v>12856</v>
      </c>
      <c r="J49" s="109">
        <f t="shared" si="5"/>
        <v>14860</v>
      </c>
    </row>
    <row r="50" spans="1:10">
      <c r="A50" s="63"/>
      <c r="B50" s="211">
        <v>46</v>
      </c>
      <c r="C50" s="92">
        <v>271400</v>
      </c>
      <c r="D50" s="92">
        <v>323300</v>
      </c>
      <c r="E50" s="89">
        <v>373100</v>
      </c>
      <c r="F50" s="92">
        <v>418400</v>
      </c>
      <c r="G50" s="92"/>
      <c r="H50" s="109">
        <f t="shared" si="3"/>
        <v>10856</v>
      </c>
      <c r="I50" s="109">
        <f t="shared" si="4"/>
        <v>12932</v>
      </c>
      <c r="J50" s="109">
        <f t="shared" si="5"/>
        <v>14924</v>
      </c>
    </row>
    <row r="51" spans="1:10">
      <c r="A51" s="63"/>
      <c r="B51" s="211">
        <v>47</v>
      </c>
      <c r="C51" s="92">
        <v>272200</v>
      </c>
      <c r="D51" s="92">
        <v>325000</v>
      </c>
      <c r="E51" s="89">
        <v>374700</v>
      </c>
      <c r="F51" s="92">
        <v>419900</v>
      </c>
      <c r="G51" s="92"/>
      <c r="H51" s="109">
        <f t="shared" si="3"/>
        <v>10888</v>
      </c>
      <c r="I51" s="109">
        <f t="shared" si="4"/>
        <v>13000</v>
      </c>
      <c r="J51" s="109">
        <f t="shared" si="5"/>
        <v>14988</v>
      </c>
    </row>
    <row r="52" spans="1:10">
      <c r="A52" s="64"/>
      <c r="B52" s="211">
        <v>48</v>
      </c>
      <c r="C52" s="92">
        <v>273000</v>
      </c>
      <c r="D52" s="92">
        <v>326700</v>
      </c>
      <c r="E52" s="89">
        <v>376200</v>
      </c>
      <c r="F52" s="92">
        <v>421400</v>
      </c>
      <c r="G52" s="92"/>
      <c r="H52" s="109">
        <f t="shared" si="3"/>
        <v>10920</v>
      </c>
      <c r="I52" s="109">
        <f t="shared" si="4"/>
        <v>13068</v>
      </c>
      <c r="J52" s="109">
        <f t="shared" si="5"/>
        <v>15048</v>
      </c>
    </row>
    <row r="53" spans="1:10">
      <c r="A53" s="63"/>
      <c r="B53" s="211">
        <v>49</v>
      </c>
      <c r="C53" s="92">
        <v>273800</v>
      </c>
      <c r="D53" s="92">
        <v>328400</v>
      </c>
      <c r="E53" s="89">
        <v>377700</v>
      </c>
      <c r="F53" s="92">
        <v>423000</v>
      </c>
      <c r="G53" s="92"/>
      <c r="H53" s="109">
        <f t="shared" si="3"/>
        <v>10952</v>
      </c>
      <c r="I53" s="109">
        <f t="shared" si="4"/>
        <v>13136</v>
      </c>
      <c r="J53" s="109">
        <f t="shared" si="5"/>
        <v>15108</v>
      </c>
    </row>
    <row r="54" spans="1:10">
      <c r="A54" s="63"/>
      <c r="B54" s="211">
        <v>50</v>
      </c>
      <c r="C54" s="92">
        <v>274600</v>
      </c>
      <c r="D54" s="92">
        <v>330200</v>
      </c>
      <c r="E54" s="89">
        <v>379200</v>
      </c>
      <c r="F54" s="92">
        <v>424400</v>
      </c>
      <c r="G54" s="92"/>
      <c r="H54" s="109">
        <f t="shared" si="3"/>
        <v>10984</v>
      </c>
      <c r="I54" s="109">
        <f t="shared" si="4"/>
        <v>13208</v>
      </c>
      <c r="J54" s="109">
        <f t="shared" si="5"/>
        <v>15168</v>
      </c>
    </row>
    <row r="55" spans="1:10">
      <c r="A55" s="63"/>
      <c r="B55" s="211">
        <v>51</v>
      </c>
      <c r="C55" s="92">
        <v>275300</v>
      </c>
      <c r="D55" s="92">
        <v>332000</v>
      </c>
      <c r="E55" s="89">
        <v>380700</v>
      </c>
      <c r="F55" s="92">
        <v>426000</v>
      </c>
      <c r="G55" s="92"/>
      <c r="H55" s="109">
        <f t="shared" si="3"/>
        <v>11012</v>
      </c>
      <c r="I55" s="109">
        <f t="shared" si="4"/>
        <v>13280</v>
      </c>
      <c r="J55" s="109">
        <f t="shared" si="5"/>
        <v>15228</v>
      </c>
    </row>
    <row r="56" spans="1:10">
      <c r="A56" s="63"/>
      <c r="B56" s="211">
        <v>52</v>
      </c>
      <c r="C56" s="92">
        <v>276100</v>
      </c>
      <c r="D56" s="92">
        <v>333700</v>
      </c>
      <c r="E56" s="89">
        <v>382100</v>
      </c>
      <c r="F56" s="92">
        <v>427500</v>
      </c>
      <c r="G56" s="92"/>
      <c r="H56" s="109">
        <f t="shared" si="3"/>
        <v>11044</v>
      </c>
      <c r="I56" s="109">
        <f t="shared" si="4"/>
        <v>13348</v>
      </c>
      <c r="J56" s="109">
        <f t="shared" si="5"/>
        <v>15284</v>
      </c>
    </row>
    <row r="57" spans="1:10">
      <c r="A57" s="63"/>
      <c r="B57" s="211">
        <v>53</v>
      </c>
      <c r="C57" s="92">
        <v>276900</v>
      </c>
      <c r="D57" s="92">
        <v>335400</v>
      </c>
      <c r="E57" s="89">
        <v>383500</v>
      </c>
      <c r="F57" s="92">
        <v>429200</v>
      </c>
      <c r="G57" s="92"/>
      <c r="H57" s="109">
        <f t="shared" si="3"/>
        <v>11076</v>
      </c>
      <c r="I57" s="109">
        <f t="shared" si="4"/>
        <v>13416</v>
      </c>
      <c r="J57" s="109">
        <f t="shared" si="5"/>
        <v>15340</v>
      </c>
    </row>
    <row r="58" spans="1:10">
      <c r="A58" s="63"/>
      <c r="B58" s="211">
        <v>54</v>
      </c>
      <c r="C58" s="92">
        <v>277700</v>
      </c>
      <c r="D58" s="92">
        <v>336700</v>
      </c>
      <c r="E58" s="89">
        <v>385000</v>
      </c>
      <c r="F58" s="92">
        <v>430700</v>
      </c>
      <c r="G58" s="92"/>
      <c r="H58" s="109">
        <f t="shared" si="3"/>
        <v>11108</v>
      </c>
      <c r="I58" s="109">
        <f t="shared" si="4"/>
        <v>13468</v>
      </c>
      <c r="J58" s="109">
        <f t="shared" si="5"/>
        <v>15400</v>
      </c>
    </row>
    <row r="59" spans="1:10">
      <c r="A59" s="63"/>
      <c r="B59" s="211">
        <v>55</v>
      </c>
      <c r="C59" s="92">
        <v>278500</v>
      </c>
      <c r="D59" s="92">
        <v>338000</v>
      </c>
      <c r="E59" s="89">
        <v>386400</v>
      </c>
      <c r="F59" s="92">
        <v>432300</v>
      </c>
      <c r="G59" s="92"/>
      <c r="H59" s="109">
        <f t="shared" si="3"/>
        <v>11140</v>
      </c>
      <c r="I59" s="109">
        <f t="shared" si="4"/>
        <v>13520</v>
      </c>
      <c r="J59" s="109">
        <f t="shared" si="5"/>
        <v>15456</v>
      </c>
    </row>
    <row r="60" spans="1:10">
      <c r="A60" s="63"/>
      <c r="B60" s="211">
        <v>56</v>
      </c>
      <c r="C60" s="92">
        <v>279300</v>
      </c>
      <c r="D60" s="92">
        <v>339300</v>
      </c>
      <c r="E60" s="89">
        <v>387800</v>
      </c>
      <c r="F60" s="92">
        <v>433900</v>
      </c>
      <c r="G60" s="92"/>
      <c r="H60" s="109">
        <f t="shared" si="3"/>
        <v>11172</v>
      </c>
      <c r="I60" s="109">
        <f t="shared" si="4"/>
        <v>13572</v>
      </c>
      <c r="J60" s="109">
        <f t="shared" si="5"/>
        <v>15512</v>
      </c>
    </row>
    <row r="61" spans="1:10">
      <c r="A61" s="289" t="s">
        <v>86</v>
      </c>
      <c r="B61" s="211">
        <v>57</v>
      </c>
      <c r="C61" s="92">
        <v>280000</v>
      </c>
      <c r="D61" s="92">
        <v>340800</v>
      </c>
      <c r="E61" s="89">
        <v>389300</v>
      </c>
      <c r="F61" s="92">
        <v>435400</v>
      </c>
      <c r="G61" s="92"/>
      <c r="H61" s="109">
        <f t="shared" si="3"/>
        <v>11200</v>
      </c>
      <c r="I61" s="109">
        <f t="shared" si="4"/>
        <v>13632</v>
      </c>
      <c r="J61" s="109">
        <f t="shared" si="5"/>
        <v>15572</v>
      </c>
    </row>
    <row r="62" spans="1:10">
      <c r="A62" s="289"/>
      <c r="B62" s="211">
        <v>58</v>
      </c>
      <c r="C62" s="92">
        <v>280600</v>
      </c>
      <c r="D62" s="92">
        <v>342400</v>
      </c>
      <c r="E62" s="89">
        <v>390900</v>
      </c>
      <c r="F62" s="92">
        <v>436900</v>
      </c>
      <c r="G62" s="92"/>
      <c r="H62" s="109">
        <f t="shared" si="3"/>
        <v>11224</v>
      </c>
      <c r="I62" s="109">
        <f t="shared" si="4"/>
        <v>13696</v>
      </c>
      <c r="J62" s="109">
        <f t="shared" si="5"/>
        <v>15636</v>
      </c>
    </row>
    <row r="63" spans="1:10">
      <c r="A63" s="289"/>
      <c r="B63" s="211">
        <v>59</v>
      </c>
      <c r="C63" s="92">
        <v>281400</v>
      </c>
      <c r="D63" s="92">
        <v>343900</v>
      </c>
      <c r="E63" s="89">
        <v>392500</v>
      </c>
      <c r="F63" s="92">
        <v>438100</v>
      </c>
      <c r="G63" s="92"/>
      <c r="H63" s="109">
        <f t="shared" si="3"/>
        <v>11256</v>
      </c>
      <c r="I63" s="109">
        <f t="shared" si="4"/>
        <v>13756</v>
      </c>
      <c r="J63" s="109">
        <f t="shared" si="5"/>
        <v>15700</v>
      </c>
    </row>
    <row r="64" spans="1:10">
      <c r="A64" s="289"/>
      <c r="B64" s="211">
        <v>60</v>
      </c>
      <c r="C64" s="92">
        <v>282300</v>
      </c>
      <c r="D64" s="92">
        <v>345500</v>
      </c>
      <c r="E64" s="89">
        <v>393900</v>
      </c>
      <c r="F64" s="92">
        <v>439300</v>
      </c>
      <c r="G64" s="92"/>
      <c r="H64" s="109">
        <f t="shared" si="3"/>
        <v>11292</v>
      </c>
      <c r="I64" s="109">
        <f t="shared" si="4"/>
        <v>13820</v>
      </c>
      <c r="J64" s="109">
        <f t="shared" si="5"/>
        <v>15756</v>
      </c>
    </row>
    <row r="65" spans="1:10">
      <c r="A65" s="289"/>
      <c r="B65" s="211">
        <v>61</v>
      </c>
      <c r="C65" s="92">
        <v>283100</v>
      </c>
      <c r="D65" s="92">
        <v>347000</v>
      </c>
      <c r="E65" s="89">
        <v>395100</v>
      </c>
      <c r="F65" s="92">
        <v>440500</v>
      </c>
      <c r="G65" s="92"/>
      <c r="H65" s="109">
        <f t="shared" si="3"/>
        <v>11324</v>
      </c>
      <c r="I65" s="109">
        <f t="shared" si="4"/>
        <v>13880</v>
      </c>
      <c r="J65" s="109">
        <f t="shared" si="5"/>
        <v>15804</v>
      </c>
    </row>
    <row r="66" spans="1:10">
      <c r="A66" s="289"/>
      <c r="B66" s="211">
        <v>62</v>
      </c>
      <c r="C66" s="92">
        <v>283700</v>
      </c>
      <c r="D66" s="92">
        <v>348600</v>
      </c>
      <c r="E66" s="89">
        <v>396500</v>
      </c>
      <c r="F66" s="92">
        <v>441800</v>
      </c>
      <c r="G66" s="92"/>
      <c r="H66" s="109">
        <f t="shared" si="3"/>
        <v>11348</v>
      </c>
      <c r="I66" s="109">
        <f t="shared" si="4"/>
        <v>13944</v>
      </c>
      <c r="J66" s="109">
        <f t="shared" si="5"/>
        <v>15860</v>
      </c>
    </row>
    <row r="67" spans="1:10">
      <c r="A67" s="289"/>
      <c r="B67" s="211">
        <v>63</v>
      </c>
      <c r="C67" s="92">
        <v>284500</v>
      </c>
      <c r="D67" s="92">
        <v>350200</v>
      </c>
      <c r="E67" s="89">
        <v>397900</v>
      </c>
      <c r="F67" s="92">
        <v>443000</v>
      </c>
      <c r="G67" s="92"/>
      <c r="H67" s="109">
        <f t="shared" si="3"/>
        <v>11380</v>
      </c>
      <c r="I67" s="109">
        <f t="shared" si="4"/>
        <v>14008</v>
      </c>
      <c r="J67" s="109">
        <f t="shared" si="5"/>
        <v>15916</v>
      </c>
    </row>
    <row r="68" spans="1:10">
      <c r="A68" s="289"/>
      <c r="B68" s="211">
        <v>64</v>
      </c>
      <c r="C68" s="92">
        <v>285200</v>
      </c>
      <c r="D68" s="92">
        <v>351700</v>
      </c>
      <c r="E68" s="89">
        <v>399200</v>
      </c>
      <c r="F68" s="92">
        <v>444200</v>
      </c>
      <c r="G68" s="92"/>
      <c r="H68" s="109">
        <f t="shared" si="3"/>
        <v>11408</v>
      </c>
      <c r="I68" s="109">
        <f t="shared" si="4"/>
        <v>14068</v>
      </c>
      <c r="J68" s="109">
        <f t="shared" si="5"/>
        <v>15968</v>
      </c>
    </row>
    <row r="69" spans="1:10">
      <c r="A69" s="289"/>
      <c r="B69" s="211">
        <v>65</v>
      </c>
      <c r="C69" s="92">
        <v>286200</v>
      </c>
      <c r="D69" s="92">
        <v>353200</v>
      </c>
      <c r="E69" s="89">
        <v>400400</v>
      </c>
      <c r="F69" s="92">
        <v>445300</v>
      </c>
      <c r="G69" s="92"/>
      <c r="H69" s="109">
        <f t="shared" ref="H69:H100" si="6">C69*0.04</f>
        <v>11448</v>
      </c>
      <c r="I69" s="109">
        <f t="shared" ref="I69:I100" si="7">D69*0.04</f>
        <v>14128</v>
      </c>
      <c r="J69" s="109">
        <f t="shared" ref="J69:J100" si="8">E69*0.04</f>
        <v>16016</v>
      </c>
    </row>
    <row r="70" spans="1:10">
      <c r="A70" s="289"/>
      <c r="B70" s="211">
        <v>66</v>
      </c>
      <c r="C70" s="92">
        <v>287000</v>
      </c>
      <c r="D70" s="92">
        <v>354800</v>
      </c>
      <c r="E70" s="89">
        <v>401600</v>
      </c>
      <c r="F70" s="92">
        <v>446500</v>
      </c>
      <c r="G70" s="92"/>
      <c r="H70" s="109">
        <f t="shared" si="6"/>
        <v>11480</v>
      </c>
      <c r="I70" s="109">
        <f t="shared" si="7"/>
        <v>14192</v>
      </c>
      <c r="J70" s="109">
        <f t="shared" si="8"/>
        <v>16064</v>
      </c>
    </row>
    <row r="71" spans="1:10">
      <c r="A71" s="289"/>
      <c r="B71" s="211">
        <v>67</v>
      </c>
      <c r="C71" s="92">
        <v>287800</v>
      </c>
      <c r="D71" s="92">
        <v>356400</v>
      </c>
      <c r="E71" s="89">
        <v>402900</v>
      </c>
      <c r="F71" s="92">
        <v>447700</v>
      </c>
      <c r="G71" s="92"/>
      <c r="H71" s="109">
        <f t="shared" si="6"/>
        <v>11512</v>
      </c>
      <c r="I71" s="109">
        <f t="shared" si="7"/>
        <v>14256</v>
      </c>
      <c r="J71" s="109">
        <f t="shared" si="8"/>
        <v>16116</v>
      </c>
    </row>
    <row r="72" spans="1:10">
      <c r="A72" s="289"/>
      <c r="B72" s="211">
        <v>68</v>
      </c>
      <c r="C72" s="92">
        <v>288500</v>
      </c>
      <c r="D72" s="92">
        <v>357900</v>
      </c>
      <c r="E72" s="89">
        <v>404200</v>
      </c>
      <c r="F72" s="92">
        <v>448900</v>
      </c>
      <c r="G72" s="92"/>
      <c r="H72" s="109">
        <f t="shared" si="6"/>
        <v>11540</v>
      </c>
      <c r="I72" s="109">
        <f t="shared" si="7"/>
        <v>14316</v>
      </c>
      <c r="J72" s="109">
        <f t="shared" si="8"/>
        <v>16168</v>
      </c>
    </row>
    <row r="73" spans="1:10">
      <c r="A73" s="65"/>
      <c r="B73" s="211">
        <v>69</v>
      </c>
      <c r="C73" s="92">
        <v>289200</v>
      </c>
      <c r="D73" s="92">
        <v>359400</v>
      </c>
      <c r="E73" s="89">
        <v>405500</v>
      </c>
      <c r="F73" s="92">
        <v>450100</v>
      </c>
      <c r="G73" s="92"/>
      <c r="H73" s="109">
        <f t="shared" si="6"/>
        <v>11568</v>
      </c>
      <c r="I73" s="109">
        <f t="shared" si="7"/>
        <v>14376</v>
      </c>
      <c r="J73" s="109">
        <f t="shared" si="8"/>
        <v>16220</v>
      </c>
    </row>
    <row r="74" spans="1:10">
      <c r="A74" s="65"/>
      <c r="B74" s="211">
        <v>70</v>
      </c>
      <c r="C74" s="92">
        <v>290000</v>
      </c>
      <c r="D74" s="92">
        <v>361000</v>
      </c>
      <c r="E74" s="89">
        <v>406800</v>
      </c>
      <c r="F74" s="92">
        <v>451300</v>
      </c>
      <c r="G74" s="92"/>
      <c r="H74" s="109">
        <f t="shared" si="6"/>
        <v>11600</v>
      </c>
      <c r="I74" s="109">
        <f t="shared" si="7"/>
        <v>14440</v>
      </c>
      <c r="J74" s="109">
        <f t="shared" si="8"/>
        <v>16272</v>
      </c>
    </row>
    <row r="75" spans="1:10">
      <c r="A75" s="65"/>
      <c r="B75" s="211">
        <v>71</v>
      </c>
      <c r="C75" s="92">
        <v>290800</v>
      </c>
      <c r="D75" s="92">
        <v>362600</v>
      </c>
      <c r="E75" s="89">
        <v>408200</v>
      </c>
      <c r="F75" s="92">
        <v>452500</v>
      </c>
      <c r="G75" s="92"/>
      <c r="H75" s="109">
        <f t="shared" si="6"/>
        <v>11632</v>
      </c>
      <c r="I75" s="109">
        <f t="shared" si="7"/>
        <v>14504</v>
      </c>
      <c r="J75" s="109">
        <f t="shared" si="8"/>
        <v>16328</v>
      </c>
    </row>
    <row r="76" spans="1:10">
      <c r="A76" s="65"/>
      <c r="B76" s="211">
        <v>72</v>
      </c>
      <c r="C76" s="92">
        <v>291500</v>
      </c>
      <c r="D76" s="92">
        <v>364100</v>
      </c>
      <c r="E76" s="89">
        <v>409400</v>
      </c>
      <c r="F76" s="92">
        <v>453700</v>
      </c>
      <c r="G76" s="92"/>
      <c r="H76" s="109">
        <f t="shared" si="6"/>
        <v>11660</v>
      </c>
      <c r="I76" s="109">
        <f t="shared" si="7"/>
        <v>14564</v>
      </c>
      <c r="J76" s="109">
        <f t="shared" si="8"/>
        <v>16376</v>
      </c>
    </row>
    <row r="77" spans="1:10">
      <c r="A77" s="65"/>
      <c r="B77" s="211">
        <v>73</v>
      </c>
      <c r="C77" s="92">
        <v>292200</v>
      </c>
      <c r="D77" s="92">
        <v>365600</v>
      </c>
      <c r="E77" s="89">
        <v>410600</v>
      </c>
      <c r="F77" s="92">
        <v>454800</v>
      </c>
      <c r="G77" s="92"/>
      <c r="H77" s="109">
        <f t="shared" si="6"/>
        <v>11688</v>
      </c>
      <c r="I77" s="109">
        <f t="shared" si="7"/>
        <v>14624</v>
      </c>
      <c r="J77" s="109">
        <f t="shared" si="8"/>
        <v>16424</v>
      </c>
    </row>
    <row r="78" spans="1:10">
      <c r="A78" s="65"/>
      <c r="B78" s="211">
        <v>74</v>
      </c>
      <c r="C78" s="92">
        <v>292900</v>
      </c>
      <c r="D78" s="92">
        <v>367200</v>
      </c>
      <c r="E78" s="89">
        <v>412000</v>
      </c>
      <c r="F78" s="92">
        <v>455400</v>
      </c>
      <c r="G78" s="92"/>
      <c r="H78" s="109">
        <f t="shared" si="6"/>
        <v>11716</v>
      </c>
      <c r="I78" s="109">
        <f t="shared" si="7"/>
        <v>14688</v>
      </c>
      <c r="J78" s="109">
        <f t="shared" si="8"/>
        <v>16480</v>
      </c>
    </row>
    <row r="79" spans="1:10">
      <c r="A79" s="65"/>
      <c r="B79" s="211">
        <v>75</v>
      </c>
      <c r="C79" s="92">
        <v>293600</v>
      </c>
      <c r="D79" s="92">
        <v>368800</v>
      </c>
      <c r="E79" s="89">
        <v>413400</v>
      </c>
      <c r="F79" s="92">
        <v>455900</v>
      </c>
      <c r="G79" s="92"/>
      <c r="H79" s="109">
        <f t="shared" si="6"/>
        <v>11744</v>
      </c>
      <c r="I79" s="109">
        <f t="shared" si="7"/>
        <v>14752</v>
      </c>
      <c r="J79" s="109">
        <f t="shared" si="8"/>
        <v>16536</v>
      </c>
    </row>
    <row r="80" spans="1:10">
      <c r="A80" s="65"/>
      <c r="B80" s="211">
        <v>76</v>
      </c>
      <c r="C80" s="92">
        <v>294200</v>
      </c>
      <c r="D80" s="92">
        <v>370300</v>
      </c>
      <c r="E80" s="89">
        <v>414700</v>
      </c>
      <c r="F80" s="92">
        <v>456400</v>
      </c>
      <c r="G80" s="92"/>
      <c r="H80" s="109">
        <f t="shared" si="6"/>
        <v>11768</v>
      </c>
      <c r="I80" s="109">
        <f t="shared" si="7"/>
        <v>14812</v>
      </c>
      <c r="J80" s="109">
        <f t="shared" si="8"/>
        <v>16588</v>
      </c>
    </row>
    <row r="81" spans="1:10">
      <c r="A81" s="65"/>
      <c r="B81" s="211">
        <v>77</v>
      </c>
      <c r="C81" s="92">
        <v>294800</v>
      </c>
      <c r="D81" s="92">
        <v>371800</v>
      </c>
      <c r="E81" s="89">
        <v>415900</v>
      </c>
      <c r="F81" s="92">
        <v>456900</v>
      </c>
      <c r="G81" s="92"/>
      <c r="H81" s="109">
        <f t="shared" si="6"/>
        <v>11792</v>
      </c>
      <c r="I81" s="109">
        <f t="shared" si="7"/>
        <v>14872</v>
      </c>
      <c r="J81" s="109">
        <f t="shared" si="8"/>
        <v>16636</v>
      </c>
    </row>
    <row r="82" spans="1:10">
      <c r="A82" s="65"/>
      <c r="B82" s="211">
        <v>78</v>
      </c>
      <c r="C82" s="92">
        <v>295500</v>
      </c>
      <c r="D82" s="92">
        <v>373200</v>
      </c>
      <c r="E82" s="89">
        <v>417100</v>
      </c>
      <c r="F82" s="92"/>
      <c r="G82" s="92"/>
      <c r="H82" s="109">
        <f t="shared" si="6"/>
        <v>11820</v>
      </c>
      <c r="I82" s="109">
        <f t="shared" si="7"/>
        <v>14928</v>
      </c>
      <c r="J82" s="109">
        <f t="shared" si="8"/>
        <v>16684</v>
      </c>
    </row>
    <row r="83" spans="1:10">
      <c r="A83" s="65"/>
      <c r="B83" s="211">
        <v>79</v>
      </c>
      <c r="C83" s="92">
        <v>296200</v>
      </c>
      <c r="D83" s="92">
        <v>374600</v>
      </c>
      <c r="E83" s="89">
        <v>418400</v>
      </c>
      <c r="F83" s="92"/>
      <c r="G83" s="92"/>
      <c r="H83" s="109">
        <f t="shared" si="6"/>
        <v>11848</v>
      </c>
      <c r="I83" s="109">
        <f t="shared" si="7"/>
        <v>14984</v>
      </c>
      <c r="J83" s="109">
        <f t="shared" si="8"/>
        <v>16736</v>
      </c>
    </row>
    <row r="84" spans="1:10">
      <c r="A84" s="65"/>
      <c r="B84" s="211">
        <v>80</v>
      </c>
      <c r="C84" s="92">
        <v>296800</v>
      </c>
      <c r="D84" s="92">
        <v>375900</v>
      </c>
      <c r="E84" s="89">
        <v>419800</v>
      </c>
      <c r="F84" s="92"/>
      <c r="G84" s="92"/>
      <c r="H84" s="109">
        <f t="shared" si="6"/>
        <v>11872</v>
      </c>
      <c r="I84" s="109">
        <f t="shared" si="7"/>
        <v>15036</v>
      </c>
      <c r="J84" s="109">
        <f t="shared" si="8"/>
        <v>16792</v>
      </c>
    </row>
    <row r="85" spans="1:10">
      <c r="A85" s="65"/>
      <c r="B85" s="211">
        <v>81</v>
      </c>
      <c r="C85" s="92">
        <v>297400</v>
      </c>
      <c r="D85" s="92">
        <v>377200</v>
      </c>
      <c r="E85" s="89">
        <v>421100</v>
      </c>
      <c r="F85" s="92"/>
      <c r="G85" s="92"/>
      <c r="H85" s="109">
        <f t="shared" si="6"/>
        <v>11896</v>
      </c>
      <c r="I85" s="109">
        <f t="shared" si="7"/>
        <v>15088</v>
      </c>
      <c r="J85" s="109">
        <f t="shared" si="8"/>
        <v>16844</v>
      </c>
    </row>
    <row r="86" spans="1:10">
      <c r="A86" s="65"/>
      <c r="B86" s="211">
        <v>82</v>
      </c>
      <c r="C86" s="92">
        <v>298100</v>
      </c>
      <c r="D86" s="92">
        <v>378600</v>
      </c>
      <c r="E86" s="89">
        <v>422300</v>
      </c>
      <c r="F86" s="92"/>
      <c r="G86" s="92"/>
      <c r="H86" s="109">
        <f t="shared" si="6"/>
        <v>11924</v>
      </c>
      <c r="I86" s="109">
        <f t="shared" si="7"/>
        <v>15144</v>
      </c>
      <c r="J86" s="109">
        <f t="shared" si="8"/>
        <v>16892</v>
      </c>
    </row>
    <row r="87" spans="1:10">
      <c r="A87" s="65"/>
      <c r="B87" s="211">
        <v>83</v>
      </c>
      <c r="C87" s="92">
        <v>298800</v>
      </c>
      <c r="D87" s="92">
        <v>380000</v>
      </c>
      <c r="E87" s="89">
        <v>423300</v>
      </c>
      <c r="F87" s="92"/>
      <c r="G87" s="92"/>
      <c r="H87" s="109">
        <f t="shared" si="6"/>
        <v>11952</v>
      </c>
      <c r="I87" s="109">
        <f t="shared" si="7"/>
        <v>15200</v>
      </c>
      <c r="J87" s="109">
        <f t="shared" si="8"/>
        <v>16932</v>
      </c>
    </row>
    <row r="88" spans="1:10">
      <c r="A88" s="65"/>
      <c r="B88" s="211">
        <v>84</v>
      </c>
      <c r="C88" s="92">
        <v>299500</v>
      </c>
      <c r="D88" s="92">
        <v>381300</v>
      </c>
      <c r="E88" s="89">
        <v>424500</v>
      </c>
      <c r="F88" s="92"/>
      <c r="G88" s="92"/>
      <c r="H88" s="109">
        <f t="shared" si="6"/>
        <v>11980</v>
      </c>
      <c r="I88" s="109">
        <f t="shared" si="7"/>
        <v>15252</v>
      </c>
      <c r="J88" s="109">
        <f t="shared" si="8"/>
        <v>16980</v>
      </c>
    </row>
    <row r="89" spans="1:10">
      <c r="A89" s="65"/>
      <c r="B89" s="211">
        <v>85</v>
      </c>
      <c r="C89" s="92">
        <v>300200</v>
      </c>
      <c r="D89" s="92">
        <v>382400</v>
      </c>
      <c r="E89" s="89">
        <v>425700</v>
      </c>
      <c r="F89" s="92"/>
      <c r="G89" s="92"/>
      <c r="H89" s="109">
        <f t="shared" si="6"/>
        <v>12008</v>
      </c>
      <c r="I89" s="109">
        <f t="shared" si="7"/>
        <v>15296</v>
      </c>
      <c r="J89" s="109">
        <f t="shared" si="8"/>
        <v>17028</v>
      </c>
    </row>
    <row r="90" spans="1:10">
      <c r="A90" s="65"/>
      <c r="B90" s="211">
        <v>86</v>
      </c>
      <c r="C90" s="92">
        <v>301000</v>
      </c>
      <c r="D90" s="92">
        <v>383800</v>
      </c>
      <c r="E90" s="89">
        <v>426800</v>
      </c>
      <c r="F90" s="92"/>
      <c r="G90" s="92"/>
      <c r="H90" s="109">
        <f t="shared" si="6"/>
        <v>12040</v>
      </c>
      <c r="I90" s="109">
        <f t="shared" si="7"/>
        <v>15352</v>
      </c>
      <c r="J90" s="109">
        <f t="shared" si="8"/>
        <v>17072</v>
      </c>
    </row>
    <row r="91" spans="1:10">
      <c r="A91" s="65"/>
      <c r="B91" s="211">
        <v>87</v>
      </c>
      <c r="C91" s="92">
        <v>301700</v>
      </c>
      <c r="D91" s="92">
        <v>385100</v>
      </c>
      <c r="E91" s="89">
        <v>428000</v>
      </c>
      <c r="F91" s="92"/>
      <c r="G91" s="92"/>
      <c r="H91" s="109">
        <f t="shared" si="6"/>
        <v>12068</v>
      </c>
      <c r="I91" s="109">
        <f t="shared" si="7"/>
        <v>15404</v>
      </c>
      <c r="J91" s="109">
        <f t="shared" si="8"/>
        <v>17120</v>
      </c>
    </row>
    <row r="92" spans="1:10">
      <c r="A92" s="66"/>
      <c r="B92" s="67">
        <v>88</v>
      </c>
      <c r="C92" s="93">
        <v>302400</v>
      </c>
      <c r="D92" s="93">
        <v>386400</v>
      </c>
      <c r="E92" s="91">
        <v>429000</v>
      </c>
      <c r="F92" s="93"/>
      <c r="G92" s="93"/>
      <c r="H92" s="109">
        <f t="shared" si="6"/>
        <v>12096</v>
      </c>
      <c r="I92" s="109">
        <f t="shared" si="7"/>
        <v>15456</v>
      </c>
      <c r="J92" s="109">
        <f t="shared" si="8"/>
        <v>17160</v>
      </c>
    </row>
    <row r="93" spans="1:10">
      <c r="A93" s="63"/>
      <c r="B93" s="211">
        <v>89</v>
      </c>
      <c r="C93" s="92">
        <v>303100</v>
      </c>
      <c r="D93" s="92">
        <v>387600</v>
      </c>
      <c r="E93" s="89">
        <v>430100</v>
      </c>
      <c r="F93" s="92"/>
      <c r="G93" s="92"/>
      <c r="H93" s="109">
        <f t="shared" si="6"/>
        <v>12124</v>
      </c>
      <c r="I93" s="109">
        <f t="shared" si="7"/>
        <v>15504</v>
      </c>
      <c r="J93" s="109">
        <f t="shared" si="8"/>
        <v>17204</v>
      </c>
    </row>
    <row r="94" spans="1:10">
      <c r="A94" s="63"/>
      <c r="B94" s="211">
        <v>90</v>
      </c>
      <c r="C94" s="92">
        <v>304000</v>
      </c>
      <c r="D94" s="92">
        <v>388900</v>
      </c>
      <c r="E94" s="89">
        <v>431100</v>
      </c>
      <c r="F94" s="92"/>
      <c r="G94" s="92"/>
      <c r="H94" s="109">
        <f t="shared" si="6"/>
        <v>12160</v>
      </c>
      <c r="I94" s="109">
        <f t="shared" si="7"/>
        <v>15556</v>
      </c>
      <c r="J94" s="109">
        <f t="shared" si="8"/>
        <v>17244</v>
      </c>
    </row>
    <row r="95" spans="1:10">
      <c r="A95" s="63"/>
      <c r="B95" s="211">
        <v>91</v>
      </c>
      <c r="C95" s="92">
        <v>304800</v>
      </c>
      <c r="D95" s="92">
        <v>390000</v>
      </c>
      <c r="E95" s="89">
        <v>432100</v>
      </c>
      <c r="F95" s="92"/>
      <c r="G95" s="92"/>
      <c r="H95" s="109">
        <f t="shared" si="6"/>
        <v>12192</v>
      </c>
      <c r="I95" s="109">
        <f t="shared" si="7"/>
        <v>15600</v>
      </c>
      <c r="J95" s="109">
        <f t="shared" si="8"/>
        <v>17284</v>
      </c>
    </row>
    <row r="96" spans="1:10">
      <c r="A96" s="64"/>
      <c r="B96" s="211">
        <v>92</v>
      </c>
      <c r="C96" s="92">
        <v>305600</v>
      </c>
      <c r="D96" s="92">
        <v>391200</v>
      </c>
      <c r="E96" s="89">
        <v>433100</v>
      </c>
      <c r="F96" s="92"/>
      <c r="G96" s="92"/>
      <c r="H96" s="109">
        <f t="shared" si="6"/>
        <v>12224</v>
      </c>
      <c r="I96" s="109">
        <f t="shared" si="7"/>
        <v>15648</v>
      </c>
      <c r="J96" s="109">
        <f t="shared" si="8"/>
        <v>17324</v>
      </c>
    </row>
    <row r="97" spans="1:10">
      <c r="A97" s="63"/>
      <c r="B97" s="211">
        <v>93</v>
      </c>
      <c r="C97" s="92">
        <v>306100</v>
      </c>
      <c r="D97" s="92">
        <v>392400</v>
      </c>
      <c r="E97" s="89">
        <v>434000</v>
      </c>
      <c r="F97" s="92"/>
      <c r="G97" s="92"/>
      <c r="H97" s="109">
        <f t="shared" si="6"/>
        <v>12244</v>
      </c>
      <c r="I97" s="109">
        <f t="shared" si="7"/>
        <v>15696</v>
      </c>
      <c r="J97" s="109">
        <f t="shared" si="8"/>
        <v>17360</v>
      </c>
    </row>
    <row r="98" spans="1:10">
      <c r="A98" s="63"/>
      <c r="B98" s="211">
        <v>94</v>
      </c>
      <c r="C98" s="92">
        <v>306900</v>
      </c>
      <c r="D98" s="92">
        <v>393500</v>
      </c>
      <c r="E98" s="89">
        <v>434800</v>
      </c>
      <c r="F98" s="92"/>
      <c r="G98" s="92"/>
      <c r="H98" s="109">
        <f t="shared" si="6"/>
        <v>12276</v>
      </c>
      <c r="I98" s="109">
        <f t="shared" si="7"/>
        <v>15740</v>
      </c>
      <c r="J98" s="109">
        <f t="shared" si="8"/>
        <v>17392</v>
      </c>
    </row>
    <row r="99" spans="1:10">
      <c r="A99" s="63"/>
      <c r="B99" s="211">
        <v>95</v>
      </c>
      <c r="C99" s="92">
        <v>307700</v>
      </c>
      <c r="D99" s="92">
        <v>394700</v>
      </c>
      <c r="E99" s="89">
        <v>435600</v>
      </c>
      <c r="F99" s="92"/>
      <c r="G99" s="92"/>
      <c r="H99" s="109">
        <f t="shared" si="6"/>
        <v>12308</v>
      </c>
      <c r="I99" s="109">
        <f t="shared" si="7"/>
        <v>15788</v>
      </c>
      <c r="J99" s="109">
        <f t="shared" si="8"/>
        <v>17424</v>
      </c>
    </row>
    <row r="100" spans="1:10">
      <c r="A100" s="63"/>
      <c r="B100" s="211">
        <v>96</v>
      </c>
      <c r="C100" s="92">
        <v>308500</v>
      </c>
      <c r="D100" s="92">
        <v>395900</v>
      </c>
      <c r="E100" s="89">
        <v>436400</v>
      </c>
      <c r="F100" s="92"/>
      <c r="G100" s="92"/>
      <c r="H100" s="109">
        <f t="shared" si="6"/>
        <v>12340</v>
      </c>
      <c r="I100" s="109">
        <f t="shared" si="7"/>
        <v>15836</v>
      </c>
      <c r="J100" s="109">
        <f t="shared" si="8"/>
        <v>17456</v>
      </c>
    </row>
    <row r="101" spans="1:10">
      <c r="A101" s="63"/>
      <c r="B101" s="211">
        <v>97</v>
      </c>
      <c r="C101" s="92">
        <v>309200</v>
      </c>
      <c r="D101" s="92">
        <v>397300</v>
      </c>
      <c r="E101" s="89">
        <v>437100</v>
      </c>
      <c r="F101" s="92"/>
      <c r="G101" s="92"/>
      <c r="H101" s="109">
        <f t="shared" ref="H101:H121" si="9">C101*0.04</f>
        <v>12368</v>
      </c>
      <c r="I101" s="109">
        <f t="shared" ref="I101:I121" si="10">D101*0.04</f>
        <v>15892</v>
      </c>
      <c r="J101" s="109">
        <f t="shared" ref="J101:J121" si="11">E101*0.04</f>
        <v>17484</v>
      </c>
    </row>
    <row r="102" spans="1:10">
      <c r="A102" s="63"/>
      <c r="B102" s="211">
        <v>98</v>
      </c>
      <c r="C102" s="92">
        <v>310000</v>
      </c>
      <c r="D102" s="92">
        <v>398300</v>
      </c>
      <c r="E102" s="89">
        <v>437500</v>
      </c>
      <c r="F102" s="92"/>
      <c r="G102" s="92"/>
      <c r="H102" s="109">
        <f t="shared" si="9"/>
        <v>12400</v>
      </c>
      <c r="I102" s="109">
        <f t="shared" si="10"/>
        <v>15932</v>
      </c>
      <c r="J102" s="109">
        <f t="shared" si="11"/>
        <v>17500</v>
      </c>
    </row>
    <row r="103" spans="1:10">
      <c r="A103" s="63"/>
      <c r="B103" s="211">
        <v>99</v>
      </c>
      <c r="C103" s="92">
        <v>310800</v>
      </c>
      <c r="D103" s="92">
        <v>399300</v>
      </c>
      <c r="E103" s="89">
        <v>437900</v>
      </c>
      <c r="F103" s="92"/>
      <c r="G103" s="92"/>
      <c r="H103" s="109">
        <f t="shared" si="9"/>
        <v>12432</v>
      </c>
      <c r="I103" s="109">
        <f t="shared" si="10"/>
        <v>15972</v>
      </c>
      <c r="J103" s="109">
        <f t="shared" si="11"/>
        <v>17516</v>
      </c>
    </row>
    <row r="104" spans="1:10">
      <c r="A104" s="63"/>
      <c r="B104" s="211">
        <v>100</v>
      </c>
      <c r="C104" s="92">
        <v>311500</v>
      </c>
      <c r="D104" s="92">
        <v>400300</v>
      </c>
      <c r="E104" s="89">
        <v>438300</v>
      </c>
      <c r="F104" s="92"/>
      <c r="G104" s="92"/>
      <c r="H104" s="109">
        <f t="shared" si="9"/>
        <v>12460</v>
      </c>
      <c r="I104" s="109">
        <f t="shared" si="10"/>
        <v>16012</v>
      </c>
      <c r="J104" s="109">
        <f t="shared" si="11"/>
        <v>17532</v>
      </c>
    </row>
    <row r="105" spans="1:10">
      <c r="A105" s="289" t="s">
        <v>86</v>
      </c>
      <c r="B105" s="211">
        <v>101</v>
      </c>
      <c r="C105" s="92">
        <v>312300</v>
      </c>
      <c r="D105" s="92">
        <v>401200</v>
      </c>
      <c r="E105" s="89">
        <v>438700</v>
      </c>
      <c r="F105" s="92"/>
      <c r="G105" s="92"/>
      <c r="H105" s="109">
        <f t="shared" si="9"/>
        <v>12492</v>
      </c>
      <c r="I105" s="109">
        <f t="shared" si="10"/>
        <v>16048</v>
      </c>
      <c r="J105" s="109">
        <f t="shared" si="11"/>
        <v>17548</v>
      </c>
    </row>
    <row r="106" spans="1:10">
      <c r="A106" s="289"/>
      <c r="B106" s="211">
        <v>102</v>
      </c>
      <c r="C106" s="92">
        <v>313200</v>
      </c>
      <c r="D106" s="92">
        <v>402200</v>
      </c>
      <c r="E106" s="89">
        <v>439000</v>
      </c>
      <c r="F106" s="92"/>
      <c r="G106" s="92"/>
      <c r="H106" s="109">
        <f t="shared" si="9"/>
        <v>12528</v>
      </c>
      <c r="I106" s="109">
        <f t="shared" si="10"/>
        <v>16088</v>
      </c>
      <c r="J106" s="109">
        <f t="shared" si="11"/>
        <v>17560</v>
      </c>
    </row>
    <row r="107" spans="1:10">
      <c r="A107" s="289"/>
      <c r="B107" s="211">
        <v>103</v>
      </c>
      <c r="C107" s="92">
        <v>314100</v>
      </c>
      <c r="D107" s="92">
        <v>403300</v>
      </c>
      <c r="E107" s="89">
        <v>439300</v>
      </c>
      <c r="F107" s="92"/>
      <c r="G107" s="92"/>
      <c r="H107" s="109">
        <f t="shared" si="9"/>
        <v>12564</v>
      </c>
      <c r="I107" s="109">
        <f t="shared" si="10"/>
        <v>16132</v>
      </c>
      <c r="J107" s="109">
        <f t="shared" si="11"/>
        <v>17572</v>
      </c>
    </row>
    <row r="108" spans="1:10">
      <c r="A108" s="289"/>
      <c r="B108" s="211">
        <v>104</v>
      </c>
      <c r="C108" s="92">
        <v>314900</v>
      </c>
      <c r="D108" s="92">
        <v>404400</v>
      </c>
      <c r="E108" s="89">
        <v>439500</v>
      </c>
      <c r="F108" s="92"/>
      <c r="G108" s="92"/>
      <c r="H108" s="109">
        <f t="shared" si="9"/>
        <v>12596</v>
      </c>
      <c r="I108" s="109">
        <f t="shared" si="10"/>
        <v>16176</v>
      </c>
      <c r="J108" s="109">
        <f t="shared" si="11"/>
        <v>17580</v>
      </c>
    </row>
    <row r="109" spans="1:10">
      <c r="A109" s="289"/>
      <c r="B109" s="211">
        <v>105</v>
      </c>
      <c r="C109" s="92">
        <v>315500</v>
      </c>
      <c r="D109" s="92">
        <v>405100</v>
      </c>
      <c r="E109" s="89">
        <v>439800</v>
      </c>
      <c r="F109" s="92"/>
      <c r="G109" s="92"/>
      <c r="H109" s="109">
        <f t="shared" si="9"/>
        <v>12620</v>
      </c>
      <c r="I109" s="109">
        <f t="shared" si="10"/>
        <v>16204</v>
      </c>
      <c r="J109" s="109">
        <f t="shared" si="11"/>
        <v>17592</v>
      </c>
    </row>
    <row r="110" spans="1:10">
      <c r="A110" s="289"/>
      <c r="B110" s="211">
        <v>106</v>
      </c>
      <c r="C110" s="92">
        <v>316300</v>
      </c>
      <c r="D110" s="92">
        <v>406000</v>
      </c>
      <c r="E110" s="89">
        <v>440100</v>
      </c>
      <c r="F110" s="92"/>
      <c r="G110" s="92"/>
      <c r="H110" s="109">
        <f t="shared" si="9"/>
        <v>12652</v>
      </c>
      <c r="I110" s="109">
        <f t="shared" si="10"/>
        <v>16240</v>
      </c>
      <c r="J110" s="109">
        <f t="shared" si="11"/>
        <v>17604</v>
      </c>
    </row>
    <row r="111" spans="1:10">
      <c r="A111" s="289"/>
      <c r="B111" s="211">
        <v>107</v>
      </c>
      <c r="C111" s="92">
        <v>317100</v>
      </c>
      <c r="D111" s="92">
        <v>406900</v>
      </c>
      <c r="E111" s="89">
        <v>440400</v>
      </c>
      <c r="F111" s="92"/>
      <c r="G111" s="92"/>
      <c r="H111" s="109">
        <f t="shared" si="9"/>
        <v>12684</v>
      </c>
      <c r="I111" s="109">
        <f t="shared" si="10"/>
        <v>16276</v>
      </c>
      <c r="J111" s="109">
        <f t="shared" si="11"/>
        <v>17616</v>
      </c>
    </row>
    <row r="112" spans="1:10">
      <c r="A112" s="289"/>
      <c r="B112" s="211">
        <v>108</v>
      </c>
      <c r="C112" s="92">
        <v>317900</v>
      </c>
      <c r="D112" s="92">
        <v>407800</v>
      </c>
      <c r="E112" s="89">
        <v>440600</v>
      </c>
      <c r="F112" s="92"/>
      <c r="G112" s="92"/>
      <c r="H112" s="109">
        <f t="shared" si="9"/>
        <v>12716</v>
      </c>
      <c r="I112" s="109">
        <f t="shared" si="10"/>
        <v>16312</v>
      </c>
      <c r="J112" s="109">
        <f t="shared" si="11"/>
        <v>17624</v>
      </c>
    </row>
    <row r="113" spans="1:10">
      <c r="A113" s="289"/>
      <c r="B113" s="211">
        <v>109</v>
      </c>
      <c r="C113" s="92">
        <v>318600</v>
      </c>
      <c r="D113" s="92">
        <v>408600</v>
      </c>
      <c r="E113" s="89">
        <v>440800</v>
      </c>
      <c r="F113" s="92"/>
      <c r="G113" s="92"/>
      <c r="H113" s="109">
        <f t="shared" si="9"/>
        <v>12744</v>
      </c>
      <c r="I113" s="109">
        <f t="shared" si="10"/>
        <v>16344</v>
      </c>
      <c r="J113" s="109">
        <f t="shared" si="11"/>
        <v>17632</v>
      </c>
    </row>
    <row r="114" spans="1:10">
      <c r="A114" s="289"/>
      <c r="B114" s="211">
        <v>110</v>
      </c>
      <c r="C114" s="92">
        <v>319000</v>
      </c>
      <c r="D114" s="92">
        <v>409400</v>
      </c>
      <c r="E114" s="89">
        <v>441100</v>
      </c>
      <c r="F114" s="92"/>
      <c r="G114" s="92"/>
      <c r="H114" s="109">
        <f t="shared" si="9"/>
        <v>12760</v>
      </c>
      <c r="I114" s="109">
        <f t="shared" si="10"/>
        <v>16376</v>
      </c>
      <c r="J114" s="109">
        <f t="shared" si="11"/>
        <v>17644</v>
      </c>
    </row>
    <row r="115" spans="1:10">
      <c r="A115" s="289"/>
      <c r="B115" s="211">
        <v>111</v>
      </c>
      <c r="C115" s="92">
        <v>319400</v>
      </c>
      <c r="D115" s="92">
        <v>410200</v>
      </c>
      <c r="E115" s="89">
        <v>441400</v>
      </c>
      <c r="F115" s="92"/>
      <c r="G115" s="92"/>
      <c r="H115" s="109">
        <f t="shared" si="9"/>
        <v>12776</v>
      </c>
      <c r="I115" s="109">
        <f t="shared" si="10"/>
        <v>16408</v>
      </c>
      <c r="J115" s="109">
        <f t="shared" si="11"/>
        <v>17656</v>
      </c>
    </row>
    <row r="116" spans="1:10">
      <c r="A116" s="289"/>
      <c r="B116" s="211">
        <v>112</v>
      </c>
      <c r="C116" s="92">
        <v>319900</v>
      </c>
      <c r="D116" s="92">
        <v>411000</v>
      </c>
      <c r="E116" s="89">
        <v>441600</v>
      </c>
      <c r="F116" s="92"/>
      <c r="G116" s="92"/>
      <c r="H116" s="109">
        <f t="shared" si="9"/>
        <v>12796</v>
      </c>
      <c r="I116" s="109">
        <f t="shared" si="10"/>
        <v>16440</v>
      </c>
      <c r="J116" s="109">
        <f t="shared" si="11"/>
        <v>17664</v>
      </c>
    </row>
    <row r="117" spans="1:10">
      <c r="A117" s="65"/>
      <c r="B117" s="211">
        <v>113</v>
      </c>
      <c r="C117" s="92">
        <v>320400</v>
      </c>
      <c r="D117" s="92">
        <v>411600</v>
      </c>
      <c r="E117" s="89">
        <v>441800</v>
      </c>
      <c r="F117" s="92"/>
      <c r="G117" s="92"/>
      <c r="H117" s="109">
        <f t="shared" si="9"/>
        <v>12816</v>
      </c>
      <c r="I117" s="109">
        <f t="shared" si="10"/>
        <v>16464</v>
      </c>
      <c r="J117" s="109">
        <f t="shared" si="11"/>
        <v>17672</v>
      </c>
    </row>
    <row r="118" spans="1:10">
      <c r="A118" s="65"/>
      <c r="B118" s="211">
        <v>114</v>
      </c>
      <c r="C118" s="92">
        <v>320800</v>
      </c>
      <c r="D118" s="92">
        <v>412300</v>
      </c>
      <c r="E118" s="89">
        <v>442100</v>
      </c>
      <c r="F118" s="92"/>
      <c r="G118" s="92"/>
      <c r="H118" s="109">
        <f t="shared" si="9"/>
        <v>12832</v>
      </c>
      <c r="I118" s="109">
        <f t="shared" si="10"/>
        <v>16492</v>
      </c>
      <c r="J118" s="109">
        <f t="shared" si="11"/>
        <v>17684</v>
      </c>
    </row>
    <row r="119" spans="1:10">
      <c r="A119" s="65"/>
      <c r="B119" s="211">
        <v>115</v>
      </c>
      <c r="C119" s="92">
        <v>321300</v>
      </c>
      <c r="D119" s="92">
        <v>413000</v>
      </c>
      <c r="E119" s="89">
        <v>442400</v>
      </c>
      <c r="F119" s="92"/>
      <c r="G119" s="92"/>
      <c r="H119" s="109">
        <f t="shared" si="9"/>
        <v>12852</v>
      </c>
      <c r="I119" s="109">
        <f t="shared" si="10"/>
        <v>16520</v>
      </c>
      <c r="J119" s="109">
        <f t="shared" si="11"/>
        <v>17696</v>
      </c>
    </row>
    <row r="120" spans="1:10">
      <c r="A120" s="65"/>
      <c r="B120" s="211">
        <v>116</v>
      </c>
      <c r="C120" s="92">
        <v>321700</v>
      </c>
      <c r="D120" s="92">
        <v>413700</v>
      </c>
      <c r="E120" s="89">
        <v>442600</v>
      </c>
      <c r="F120" s="92"/>
      <c r="G120" s="92"/>
      <c r="H120" s="109">
        <f t="shared" si="9"/>
        <v>12868</v>
      </c>
      <c r="I120" s="109">
        <f t="shared" si="10"/>
        <v>16548</v>
      </c>
      <c r="J120" s="109">
        <f t="shared" si="11"/>
        <v>17704</v>
      </c>
    </row>
    <row r="121" spans="1:10">
      <c r="A121" s="65"/>
      <c r="B121" s="211">
        <v>117</v>
      </c>
      <c r="C121" s="92">
        <v>322200</v>
      </c>
      <c r="D121" s="92">
        <v>414300</v>
      </c>
      <c r="E121" s="89">
        <v>442800</v>
      </c>
      <c r="F121" s="92"/>
      <c r="G121" s="92"/>
      <c r="H121" s="109">
        <f t="shared" si="9"/>
        <v>12888</v>
      </c>
      <c r="I121" s="109">
        <f t="shared" si="10"/>
        <v>16572</v>
      </c>
      <c r="J121" s="109">
        <f t="shared" si="11"/>
        <v>17712</v>
      </c>
    </row>
    <row r="122" spans="1:10">
      <c r="A122" s="65"/>
      <c r="B122" s="211">
        <v>118</v>
      </c>
      <c r="C122" s="92">
        <v>322700</v>
      </c>
      <c r="D122" s="92">
        <v>414800</v>
      </c>
      <c r="E122" s="92"/>
      <c r="F122" s="92"/>
      <c r="G122" s="92"/>
      <c r="H122" s="109">
        <f t="shared" ref="H122:H149" si="12">C122*0.04</f>
        <v>12908</v>
      </c>
      <c r="I122" s="109">
        <f t="shared" ref="I122:I149" si="13">D122*0.04</f>
        <v>16592</v>
      </c>
      <c r="J122" s="109"/>
    </row>
    <row r="123" spans="1:10">
      <c r="A123" s="65"/>
      <c r="B123" s="211">
        <v>119</v>
      </c>
      <c r="C123" s="92">
        <v>323100</v>
      </c>
      <c r="D123" s="92">
        <v>415200</v>
      </c>
      <c r="E123" s="92"/>
      <c r="F123" s="92"/>
      <c r="G123" s="92"/>
      <c r="H123" s="109">
        <f t="shared" si="12"/>
        <v>12924</v>
      </c>
      <c r="I123" s="109">
        <f t="shared" si="13"/>
        <v>16608</v>
      </c>
      <c r="J123" s="109"/>
    </row>
    <row r="124" spans="1:10">
      <c r="A124" s="65"/>
      <c r="B124" s="211">
        <v>120</v>
      </c>
      <c r="C124" s="92">
        <v>323600</v>
      </c>
      <c r="D124" s="92">
        <v>415500</v>
      </c>
      <c r="E124" s="92"/>
      <c r="F124" s="92"/>
      <c r="G124" s="92"/>
      <c r="H124" s="109">
        <f t="shared" si="12"/>
        <v>12944</v>
      </c>
      <c r="I124" s="109">
        <f t="shared" si="13"/>
        <v>16620</v>
      </c>
      <c r="J124" s="109"/>
    </row>
    <row r="125" spans="1:10">
      <c r="A125" s="65"/>
      <c r="B125" s="211">
        <v>121</v>
      </c>
      <c r="C125" s="92">
        <v>324100</v>
      </c>
      <c r="D125" s="92">
        <v>415800</v>
      </c>
      <c r="E125" s="92"/>
      <c r="F125" s="92"/>
      <c r="G125" s="92"/>
      <c r="H125" s="109">
        <f t="shared" si="12"/>
        <v>12964</v>
      </c>
      <c r="I125" s="109">
        <f t="shared" si="13"/>
        <v>16632</v>
      </c>
      <c r="J125" s="109"/>
    </row>
    <row r="126" spans="1:10">
      <c r="A126" s="65"/>
      <c r="B126" s="211">
        <v>122</v>
      </c>
      <c r="C126" s="92">
        <v>324500</v>
      </c>
      <c r="D126" s="92">
        <v>416100</v>
      </c>
      <c r="E126" s="92"/>
      <c r="F126" s="92"/>
      <c r="G126" s="92"/>
      <c r="H126" s="109">
        <f t="shared" si="12"/>
        <v>12980</v>
      </c>
      <c r="I126" s="109">
        <f t="shared" si="13"/>
        <v>16644</v>
      </c>
      <c r="J126" s="109"/>
    </row>
    <row r="127" spans="1:10">
      <c r="A127" s="65"/>
      <c r="B127" s="211">
        <v>123</v>
      </c>
      <c r="C127" s="92">
        <v>325000</v>
      </c>
      <c r="D127" s="92">
        <v>416400</v>
      </c>
      <c r="E127" s="92"/>
      <c r="F127" s="92"/>
      <c r="G127" s="92"/>
      <c r="H127" s="109">
        <f t="shared" si="12"/>
        <v>13000</v>
      </c>
      <c r="I127" s="109">
        <f t="shared" si="13"/>
        <v>16656</v>
      </c>
      <c r="J127" s="109"/>
    </row>
    <row r="128" spans="1:10">
      <c r="A128" s="65"/>
      <c r="B128" s="211">
        <v>124</v>
      </c>
      <c r="C128" s="92">
        <v>325500</v>
      </c>
      <c r="D128" s="92">
        <v>416600</v>
      </c>
      <c r="E128" s="92"/>
      <c r="F128" s="92"/>
      <c r="G128" s="92"/>
      <c r="H128" s="109">
        <f t="shared" si="12"/>
        <v>13020</v>
      </c>
      <c r="I128" s="109">
        <f t="shared" si="13"/>
        <v>16664</v>
      </c>
      <c r="J128" s="109"/>
    </row>
    <row r="129" spans="1:10">
      <c r="A129" s="65"/>
      <c r="B129" s="211">
        <v>125</v>
      </c>
      <c r="C129" s="92">
        <v>326100</v>
      </c>
      <c r="D129" s="92">
        <v>416800</v>
      </c>
      <c r="E129" s="92"/>
      <c r="F129" s="92"/>
      <c r="G129" s="92"/>
      <c r="H129" s="109">
        <f t="shared" si="12"/>
        <v>13044</v>
      </c>
      <c r="I129" s="109">
        <f t="shared" si="13"/>
        <v>16672</v>
      </c>
      <c r="J129" s="109"/>
    </row>
    <row r="130" spans="1:10">
      <c r="A130" s="65"/>
      <c r="B130" s="211">
        <v>126</v>
      </c>
      <c r="C130" s="92">
        <v>326400</v>
      </c>
      <c r="D130" s="92">
        <v>417100</v>
      </c>
      <c r="E130" s="92"/>
      <c r="F130" s="92"/>
      <c r="G130" s="92"/>
      <c r="H130" s="109">
        <f t="shared" si="12"/>
        <v>13056</v>
      </c>
      <c r="I130" s="109">
        <f t="shared" si="13"/>
        <v>16684</v>
      </c>
      <c r="J130" s="109"/>
    </row>
    <row r="131" spans="1:10">
      <c r="A131" s="65"/>
      <c r="B131" s="211">
        <v>127</v>
      </c>
      <c r="C131" s="92">
        <v>326700</v>
      </c>
      <c r="D131" s="92">
        <v>417400</v>
      </c>
      <c r="E131" s="92"/>
      <c r="F131" s="92"/>
      <c r="G131" s="92"/>
      <c r="H131" s="109">
        <f t="shared" si="12"/>
        <v>13068</v>
      </c>
      <c r="I131" s="109">
        <f t="shared" si="13"/>
        <v>16696</v>
      </c>
      <c r="J131" s="109"/>
    </row>
    <row r="132" spans="1:10">
      <c r="A132" s="65"/>
      <c r="B132" s="211">
        <v>128</v>
      </c>
      <c r="C132" s="92">
        <v>327000</v>
      </c>
      <c r="D132" s="92">
        <v>417600</v>
      </c>
      <c r="E132" s="92"/>
      <c r="F132" s="92"/>
      <c r="G132" s="92"/>
      <c r="H132" s="109">
        <f t="shared" si="12"/>
        <v>13080</v>
      </c>
      <c r="I132" s="109">
        <f t="shared" si="13"/>
        <v>16704</v>
      </c>
      <c r="J132" s="109"/>
    </row>
    <row r="133" spans="1:10">
      <c r="A133" s="65"/>
      <c r="B133" s="211">
        <v>129</v>
      </c>
      <c r="C133" s="92">
        <v>327200</v>
      </c>
      <c r="D133" s="92">
        <v>417800</v>
      </c>
      <c r="E133" s="92"/>
      <c r="F133" s="92"/>
      <c r="G133" s="92"/>
      <c r="H133" s="109">
        <f t="shared" si="12"/>
        <v>13088</v>
      </c>
      <c r="I133" s="109">
        <f t="shared" si="13"/>
        <v>16712</v>
      </c>
      <c r="J133" s="109"/>
    </row>
    <row r="134" spans="1:10">
      <c r="A134" s="65"/>
      <c r="B134" s="211">
        <v>130</v>
      </c>
      <c r="C134" s="92">
        <v>327500</v>
      </c>
      <c r="D134" s="92">
        <v>418100</v>
      </c>
      <c r="E134" s="92"/>
      <c r="F134" s="92"/>
      <c r="G134" s="92"/>
      <c r="H134" s="109">
        <f t="shared" si="12"/>
        <v>13100</v>
      </c>
      <c r="I134" s="109">
        <f t="shared" si="13"/>
        <v>16724</v>
      </c>
      <c r="J134" s="109"/>
    </row>
    <row r="135" spans="1:10">
      <c r="A135" s="65"/>
      <c r="B135" s="211">
        <v>131</v>
      </c>
      <c r="C135" s="92">
        <v>327800</v>
      </c>
      <c r="D135" s="92">
        <v>418400</v>
      </c>
      <c r="E135" s="92"/>
      <c r="F135" s="92"/>
      <c r="G135" s="92"/>
      <c r="H135" s="109">
        <f t="shared" si="12"/>
        <v>13112</v>
      </c>
      <c r="I135" s="109">
        <f t="shared" si="13"/>
        <v>16736</v>
      </c>
      <c r="J135" s="109"/>
    </row>
    <row r="136" spans="1:10">
      <c r="A136" s="66"/>
      <c r="B136" s="214">
        <v>132</v>
      </c>
      <c r="C136" s="135">
        <v>328000</v>
      </c>
      <c r="D136" s="135">
        <v>418600</v>
      </c>
      <c r="E136" s="135"/>
      <c r="F136" s="135"/>
      <c r="G136" s="135"/>
      <c r="H136" s="109">
        <f t="shared" si="12"/>
        <v>13120</v>
      </c>
      <c r="I136" s="109">
        <f t="shared" si="13"/>
        <v>16744</v>
      </c>
      <c r="J136" s="109"/>
    </row>
    <row r="137" spans="1:10">
      <c r="A137" s="65"/>
      <c r="B137" s="212">
        <v>133</v>
      </c>
      <c r="C137" s="92">
        <v>328200</v>
      </c>
      <c r="D137" s="92">
        <v>418800</v>
      </c>
      <c r="E137" s="92"/>
      <c r="F137" s="92"/>
      <c r="G137" s="92"/>
      <c r="H137" s="109">
        <f t="shared" si="12"/>
        <v>13128</v>
      </c>
      <c r="I137" s="109">
        <f t="shared" si="13"/>
        <v>16752</v>
      </c>
      <c r="J137" s="109"/>
    </row>
    <row r="138" spans="1:10">
      <c r="A138" s="65"/>
      <c r="B138" s="212">
        <v>134</v>
      </c>
      <c r="C138" s="92">
        <v>328400</v>
      </c>
      <c r="D138" s="92">
        <v>419100</v>
      </c>
      <c r="E138" s="92"/>
      <c r="F138" s="92"/>
      <c r="G138" s="92"/>
      <c r="H138" s="109">
        <f t="shared" si="12"/>
        <v>13136</v>
      </c>
      <c r="I138" s="109">
        <f t="shared" si="13"/>
        <v>16764</v>
      </c>
      <c r="J138" s="109"/>
    </row>
    <row r="139" spans="1:10">
      <c r="A139" s="65"/>
      <c r="B139" s="212">
        <v>135</v>
      </c>
      <c r="C139" s="92">
        <v>328600</v>
      </c>
      <c r="D139" s="92">
        <v>419400</v>
      </c>
      <c r="E139" s="92"/>
      <c r="F139" s="92"/>
      <c r="G139" s="92"/>
      <c r="H139" s="109">
        <f t="shared" si="12"/>
        <v>13144</v>
      </c>
      <c r="I139" s="109">
        <f t="shared" si="13"/>
        <v>16776</v>
      </c>
      <c r="J139" s="109"/>
    </row>
    <row r="140" spans="1:10">
      <c r="A140" s="296" t="s">
        <v>86</v>
      </c>
      <c r="B140" s="212">
        <v>136</v>
      </c>
      <c r="C140" s="92">
        <v>328900</v>
      </c>
      <c r="D140" s="92">
        <v>419600</v>
      </c>
      <c r="E140" s="92"/>
      <c r="F140" s="92"/>
      <c r="G140" s="92"/>
      <c r="H140" s="109">
        <f t="shared" si="12"/>
        <v>13156</v>
      </c>
      <c r="I140" s="109">
        <f t="shared" si="13"/>
        <v>16784</v>
      </c>
      <c r="J140" s="109"/>
    </row>
    <row r="141" spans="1:10">
      <c r="A141" s="296"/>
      <c r="B141" s="212">
        <v>137</v>
      </c>
      <c r="C141" s="92">
        <v>329200</v>
      </c>
      <c r="D141" s="92">
        <v>419800</v>
      </c>
      <c r="E141" s="92"/>
      <c r="F141" s="92"/>
      <c r="G141" s="92"/>
      <c r="H141" s="109">
        <f t="shared" si="12"/>
        <v>13168</v>
      </c>
      <c r="I141" s="109">
        <f t="shared" si="13"/>
        <v>16792</v>
      </c>
      <c r="J141" s="109"/>
    </row>
    <row r="142" spans="1:10">
      <c r="A142" s="296"/>
      <c r="B142" s="212">
        <v>138</v>
      </c>
      <c r="C142" s="92">
        <v>329400</v>
      </c>
      <c r="D142" s="92">
        <v>420100</v>
      </c>
      <c r="E142" s="92"/>
      <c r="F142" s="92"/>
      <c r="G142" s="92"/>
      <c r="H142" s="109">
        <f t="shared" si="12"/>
        <v>13176</v>
      </c>
      <c r="I142" s="109">
        <f t="shared" si="13"/>
        <v>16804</v>
      </c>
      <c r="J142" s="109"/>
    </row>
    <row r="143" spans="1:10">
      <c r="A143" s="296"/>
      <c r="B143" s="212">
        <v>139</v>
      </c>
      <c r="C143" s="92">
        <v>329700</v>
      </c>
      <c r="D143" s="92">
        <v>420400</v>
      </c>
      <c r="E143" s="92"/>
      <c r="F143" s="92"/>
      <c r="G143" s="92"/>
      <c r="H143" s="109">
        <f t="shared" si="12"/>
        <v>13188</v>
      </c>
      <c r="I143" s="109">
        <f t="shared" si="13"/>
        <v>16816</v>
      </c>
      <c r="J143" s="109"/>
    </row>
    <row r="144" spans="1:10">
      <c r="A144" s="296"/>
      <c r="B144" s="212">
        <v>140</v>
      </c>
      <c r="C144" s="92">
        <v>330000</v>
      </c>
      <c r="D144" s="92">
        <v>420600</v>
      </c>
      <c r="E144" s="92"/>
      <c r="F144" s="92"/>
      <c r="G144" s="92"/>
      <c r="H144" s="109">
        <f t="shared" si="12"/>
        <v>13200</v>
      </c>
      <c r="I144" s="109">
        <f t="shared" si="13"/>
        <v>16824</v>
      </c>
      <c r="J144" s="109"/>
    </row>
    <row r="145" spans="1:10">
      <c r="A145" s="296"/>
      <c r="B145" s="212">
        <v>141</v>
      </c>
      <c r="C145" s="92">
        <v>330200</v>
      </c>
      <c r="D145" s="92">
        <v>420800</v>
      </c>
      <c r="E145" s="92"/>
      <c r="F145" s="92"/>
      <c r="G145" s="92"/>
      <c r="H145" s="109">
        <f t="shared" si="12"/>
        <v>13208</v>
      </c>
      <c r="I145" s="109">
        <f t="shared" si="13"/>
        <v>16832</v>
      </c>
      <c r="J145" s="109"/>
    </row>
    <row r="146" spans="1:10">
      <c r="A146" s="296"/>
      <c r="B146" s="212">
        <v>142</v>
      </c>
      <c r="C146" s="92">
        <v>330400</v>
      </c>
      <c r="D146" s="92">
        <v>421100</v>
      </c>
      <c r="E146" s="92"/>
      <c r="F146" s="92"/>
      <c r="G146" s="92"/>
      <c r="H146" s="109">
        <f t="shared" si="12"/>
        <v>13216</v>
      </c>
      <c r="I146" s="109">
        <f t="shared" si="13"/>
        <v>16844</v>
      </c>
      <c r="J146" s="109"/>
    </row>
    <row r="147" spans="1:10">
      <c r="A147" s="296"/>
      <c r="B147" s="212">
        <v>143</v>
      </c>
      <c r="C147" s="92">
        <v>330700</v>
      </c>
      <c r="D147" s="92">
        <v>421400</v>
      </c>
      <c r="E147" s="92"/>
      <c r="F147" s="92"/>
      <c r="G147" s="92"/>
      <c r="H147" s="109">
        <f t="shared" si="12"/>
        <v>13228</v>
      </c>
      <c r="I147" s="109">
        <f t="shared" si="13"/>
        <v>16856</v>
      </c>
      <c r="J147" s="109"/>
    </row>
    <row r="148" spans="1:10">
      <c r="A148" s="296"/>
      <c r="B148" s="212">
        <v>144</v>
      </c>
      <c r="C148" s="92">
        <v>330900</v>
      </c>
      <c r="D148" s="92">
        <v>421600</v>
      </c>
      <c r="E148" s="92"/>
      <c r="F148" s="92"/>
      <c r="G148" s="92"/>
      <c r="H148" s="109">
        <f t="shared" si="12"/>
        <v>13236</v>
      </c>
      <c r="I148" s="109">
        <f t="shared" si="13"/>
        <v>16864</v>
      </c>
      <c r="J148" s="109"/>
    </row>
    <row r="149" spans="1:10">
      <c r="A149" s="296"/>
      <c r="B149" s="212">
        <v>145</v>
      </c>
      <c r="C149" s="92">
        <v>331200</v>
      </c>
      <c r="D149" s="92">
        <v>421800</v>
      </c>
      <c r="E149" s="92"/>
      <c r="F149" s="92"/>
      <c r="G149" s="92"/>
      <c r="H149" s="109">
        <f t="shared" si="12"/>
        <v>13248</v>
      </c>
      <c r="I149" s="109">
        <f t="shared" si="13"/>
        <v>16872</v>
      </c>
      <c r="J149" s="109"/>
    </row>
    <row r="150" spans="1:10">
      <c r="A150" s="296"/>
      <c r="B150" s="212">
        <v>146</v>
      </c>
      <c r="C150" s="92">
        <v>331400</v>
      </c>
      <c r="D150" s="92"/>
      <c r="E150" s="92"/>
      <c r="F150" s="92"/>
      <c r="G150" s="92"/>
      <c r="H150" s="109">
        <f t="shared" ref="H150:H157" si="14">C150*0.04</f>
        <v>13256</v>
      </c>
      <c r="I150" s="109"/>
      <c r="J150" s="109"/>
    </row>
    <row r="151" spans="1:10">
      <c r="A151" s="296"/>
      <c r="B151" s="212">
        <v>147</v>
      </c>
      <c r="C151" s="92">
        <v>331700</v>
      </c>
      <c r="D151" s="92"/>
      <c r="E151" s="92"/>
      <c r="F151" s="92"/>
      <c r="G151" s="92"/>
      <c r="H151" s="109">
        <f t="shared" si="14"/>
        <v>13268</v>
      </c>
      <c r="I151" s="109"/>
      <c r="J151" s="109"/>
    </row>
    <row r="152" spans="1:10">
      <c r="A152" s="65"/>
      <c r="B152" s="212">
        <v>148</v>
      </c>
      <c r="C152" s="92">
        <v>332000</v>
      </c>
      <c r="D152" s="92"/>
      <c r="E152" s="92"/>
      <c r="F152" s="92"/>
      <c r="G152" s="92"/>
      <c r="H152" s="109">
        <f t="shared" si="14"/>
        <v>13280</v>
      </c>
      <c r="I152" s="109"/>
      <c r="J152" s="109"/>
    </row>
    <row r="153" spans="1:10">
      <c r="A153" s="65"/>
      <c r="B153" s="212">
        <v>149</v>
      </c>
      <c r="C153" s="92">
        <v>332200</v>
      </c>
      <c r="D153" s="92"/>
      <c r="E153" s="92"/>
      <c r="F153" s="92"/>
      <c r="G153" s="92"/>
      <c r="H153" s="109">
        <f t="shared" si="14"/>
        <v>13288</v>
      </c>
      <c r="I153" s="109"/>
      <c r="J153" s="109"/>
    </row>
    <row r="154" spans="1:10">
      <c r="A154" s="65"/>
      <c r="B154" s="212">
        <v>150</v>
      </c>
      <c r="C154" s="92">
        <v>332400</v>
      </c>
      <c r="D154" s="92"/>
      <c r="E154" s="92"/>
      <c r="F154" s="92"/>
      <c r="G154" s="92"/>
      <c r="H154" s="109">
        <f t="shared" si="14"/>
        <v>13296</v>
      </c>
      <c r="I154" s="109"/>
      <c r="J154" s="109"/>
    </row>
    <row r="155" spans="1:10">
      <c r="A155" s="65"/>
      <c r="B155" s="212">
        <v>151</v>
      </c>
      <c r="C155" s="92">
        <v>332700</v>
      </c>
      <c r="D155" s="92"/>
      <c r="E155" s="92"/>
      <c r="F155" s="92"/>
      <c r="G155" s="92"/>
      <c r="H155" s="109">
        <f t="shared" si="14"/>
        <v>13308</v>
      </c>
      <c r="I155" s="109"/>
      <c r="J155" s="109"/>
    </row>
    <row r="156" spans="1:10">
      <c r="A156" s="65"/>
      <c r="B156" s="212">
        <v>152</v>
      </c>
      <c r="C156" s="92">
        <v>333000</v>
      </c>
      <c r="D156" s="92"/>
      <c r="E156" s="92"/>
      <c r="F156" s="92"/>
      <c r="G156" s="92"/>
      <c r="H156" s="109">
        <f t="shared" si="14"/>
        <v>13320</v>
      </c>
      <c r="I156" s="109"/>
      <c r="J156" s="109"/>
    </row>
    <row r="157" spans="1:10">
      <c r="A157" s="66"/>
      <c r="B157" s="213">
        <v>153</v>
      </c>
      <c r="C157" s="93">
        <v>333200</v>
      </c>
      <c r="D157" s="93"/>
      <c r="E157" s="93"/>
      <c r="F157" s="93"/>
      <c r="G157" s="93"/>
      <c r="H157" s="109">
        <f t="shared" si="14"/>
        <v>13328</v>
      </c>
      <c r="I157" s="109"/>
      <c r="J157" s="109"/>
    </row>
    <row r="158" spans="1:10" ht="26.4">
      <c r="A158" s="292" t="s">
        <v>88</v>
      </c>
      <c r="B158" s="294"/>
      <c r="C158" s="71" t="s">
        <v>89</v>
      </c>
      <c r="D158" s="71" t="s">
        <v>89</v>
      </c>
      <c r="E158" s="71" t="s">
        <v>89</v>
      </c>
      <c r="F158" s="71" t="s">
        <v>89</v>
      </c>
      <c r="G158" s="71" t="s">
        <v>89</v>
      </c>
      <c r="H158" s="113"/>
      <c r="I158" s="113"/>
      <c r="J158" s="113"/>
    </row>
    <row r="159" spans="1:10">
      <c r="A159" s="293"/>
      <c r="B159" s="295"/>
      <c r="C159" s="99">
        <v>238500</v>
      </c>
      <c r="D159" s="99">
        <v>279100</v>
      </c>
      <c r="E159" s="99">
        <v>308200</v>
      </c>
      <c r="F159" s="99">
        <v>336600</v>
      </c>
      <c r="G159" s="99">
        <v>421900</v>
      </c>
      <c r="H159" s="124"/>
      <c r="I159" s="124"/>
      <c r="J159" s="124"/>
    </row>
    <row r="160" spans="1:10" ht="13.8" thickBot="1">
      <c r="A160" s="68" t="s">
        <v>87</v>
      </c>
      <c r="B160" s="69"/>
      <c r="C160" s="136"/>
      <c r="D160" s="137"/>
      <c r="E160" s="216" t="s">
        <v>105</v>
      </c>
      <c r="F160" s="216"/>
      <c r="G160" s="216"/>
      <c r="H160" s="119"/>
      <c r="I160" s="119"/>
      <c r="J160" s="216"/>
    </row>
    <row r="161" spans="1:10">
      <c r="B161" s="69"/>
      <c r="C161" s="136"/>
      <c r="D161" s="137"/>
      <c r="E161" s="138"/>
      <c r="F161" s="138"/>
      <c r="G161" s="138"/>
    </row>
    <row r="162" spans="1:10" ht="13.2" customHeight="1">
      <c r="A162" s="217" t="s">
        <v>106</v>
      </c>
      <c r="B162" s="217"/>
      <c r="C162" s="217"/>
      <c r="D162" s="217"/>
      <c r="E162" s="217"/>
      <c r="F162" s="217"/>
      <c r="G162" s="217"/>
      <c r="H162" s="217"/>
      <c r="I162" s="217"/>
      <c r="J162" s="217"/>
    </row>
    <row r="163" spans="1:10">
      <c r="A163" s="129"/>
      <c r="B163" s="129"/>
      <c r="C163" s="139"/>
      <c r="D163" s="139"/>
      <c r="E163" s="139"/>
      <c r="F163" s="139"/>
      <c r="G163" s="139"/>
    </row>
    <row r="164" spans="1:10">
      <c r="A164" s="129"/>
      <c r="B164" s="129"/>
      <c r="C164" s="139"/>
      <c r="D164" s="139"/>
      <c r="E164" s="139"/>
      <c r="F164" s="139"/>
      <c r="G164" s="139"/>
    </row>
    <row r="165" spans="1:10">
      <c r="A165" s="129"/>
      <c r="B165" s="129"/>
      <c r="C165" s="139"/>
      <c r="D165" s="139"/>
      <c r="E165" s="139"/>
      <c r="F165" s="139"/>
      <c r="G165" s="139"/>
    </row>
    <row r="166" spans="1:10">
      <c r="A166" s="129"/>
      <c r="B166" s="129"/>
      <c r="C166" s="139"/>
      <c r="D166" s="139"/>
      <c r="E166" s="139"/>
      <c r="F166" s="139"/>
      <c r="G166" s="139"/>
    </row>
    <row r="167" spans="1:10">
      <c r="C167" s="140"/>
      <c r="D167" s="140"/>
      <c r="E167" s="140"/>
      <c r="F167" s="140"/>
      <c r="G167" s="140"/>
    </row>
    <row r="168" spans="1:10">
      <c r="C168" s="140"/>
      <c r="D168" s="140"/>
      <c r="E168" s="140"/>
      <c r="F168" s="140"/>
      <c r="G168" s="140"/>
    </row>
    <row r="169" spans="1:10">
      <c r="C169" s="140"/>
      <c r="D169" s="140"/>
      <c r="E169" s="140"/>
      <c r="F169" s="140"/>
      <c r="G169" s="140"/>
    </row>
    <row r="170" spans="1:10">
      <c r="C170" s="140"/>
      <c r="D170" s="140"/>
      <c r="E170" s="140"/>
      <c r="F170" s="140"/>
      <c r="G170" s="140"/>
    </row>
    <row r="171" spans="1:10">
      <c r="C171" s="140"/>
      <c r="D171" s="140"/>
      <c r="E171" s="140"/>
      <c r="F171" s="140"/>
      <c r="G171" s="140"/>
    </row>
    <row r="172" spans="1:10">
      <c r="C172" s="140"/>
      <c r="D172" s="140"/>
      <c r="E172" s="140"/>
      <c r="F172" s="140"/>
      <c r="G172" s="140"/>
    </row>
    <row r="173" spans="1:10">
      <c r="C173" s="140"/>
      <c r="D173" s="140"/>
      <c r="E173" s="140"/>
      <c r="F173" s="140"/>
      <c r="G173" s="140"/>
    </row>
    <row r="174" spans="1:10">
      <c r="C174" s="140"/>
      <c r="D174" s="140"/>
      <c r="E174" s="140"/>
      <c r="F174" s="140"/>
      <c r="G174" s="140"/>
    </row>
    <row r="175" spans="1:10">
      <c r="C175" s="140"/>
      <c r="D175" s="140"/>
      <c r="E175" s="140"/>
      <c r="F175" s="140"/>
      <c r="G175" s="140"/>
    </row>
  </sheetData>
  <sheetProtection sheet="1" objects="1" scenarios="1" selectLockedCells="1"/>
  <mergeCells count="7">
    <mergeCell ref="A17:A28"/>
    <mergeCell ref="A2:A3"/>
    <mergeCell ref="A158:A159"/>
    <mergeCell ref="B158:B159"/>
    <mergeCell ref="A140:A151"/>
    <mergeCell ref="A105:A116"/>
    <mergeCell ref="A61:A7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26FD6-DE96-4988-83D2-C548E6090CE0}">
  <dimension ref="A1:L132"/>
  <sheetViews>
    <sheetView topLeftCell="A14" workbookViewId="0">
      <selection activeCell="L44" sqref="L44"/>
    </sheetView>
  </sheetViews>
  <sheetFormatPr defaultRowHeight="13.2"/>
  <cols>
    <col min="1" max="1" width="8.6640625" style="74" customWidth="1"/>
    <col min="2" max="2" width="5.88671875" style="74" customWidth="1"/>
    <col min="3" max="12" width="8.88671875" style="74"/>
  </cols>
  <sheetData>
    <row r="1" spans="1:12" ht="13.8" thickBot="1">
      <c r="A1" s="74" t="s">
        <v>108</v>
      </c>
    </row>
    <row r="2" spans="1:12">
      <c r="A2" s="304" t="s">
        <v>92</v>
      </c>
      <c r="B2" s="75"/>
      <c r="C2" s="141">
        <v>1</v>
      </c>
      <c r="D2" s="141">
        <v>2</v>
      </c>
      <c r="E2" s="141">
        <v>3</v>
      </c>
      <c r="F2" s="141">
        <v>4</v>
      </c>
      <c r="G2" s="141">
        <v>5</v>
      </c>
      <c r="H2" s="141">
        <v>6</v>
      </c>
      <c r="I2" s="141">
        <v>7</v>
      </c>
      <c r="J2" s="141">
        <v>8</v>
      </c>
      <c r="K2" s="141">
        <v>9</v>
      </c>
      <c r="L2" s="142">
        <v>10</v>
      </c>
    </row>
    <row r="3" spans="1:12">
      <c r="A3" s="305"/>
      <c r="B3" s="221" t="s">
        <v>93</v>
      </c>
      <c r="C3" s="130" t="s">
        <v>94</v>
      </c>
      <c r="D3" s="130" t="s">
        <v>94</v>
      </c>
      <c r="E3" s="130" t="s">
        <v>94</v>
      </c>
      <c r="F3" s="130" t="s">
        <v>94</v>
      </c>
      <c r="G3" s="130" t="s">
        <v>94</v>
      </c>
      <c r="H3" s="130" t="s">
        <v>94</v>
      </c>
      <c r="I3" s="130" t="s">
        <v>94</v>
      </c>
      <c r="J3" s="130" t="s">
        <v>94</v>
      </c>
      <c r="K3" s="130" t="s">
        <v>94</v>
      </c>
      <c r="L3" s="131" t="s">
        <v>94</v>
      </c>
    </row>
    <row r="4" spans="1:12">
      <c r="A4" s="306" t="s">
        <v>97</v>
      </c>
      <c r="C4" s="76" t="s">
        <v>96</v>
      </c>
      <c r="D4" s="76" t="s">
        <v>96</v>
      </c>
      <c r="E4" s="76" t="s">
        <v>96</v>
      </c>
      <c r="F4" s="76" t="s">
        <v>96</v>
      </c>
      <c r="G4" s="76" t="s">
        <v>96</v>
      </c>
      <c r="H4" s="76" t="s">
        <v>96</v>
      </c>
      <c r="I4" s="76" t="s">
        <v>96</v>
      </c>
      <c r="J4" s="76" t="s">
        <v>96</v>
      </c>
      <c r="K4" s="76" t="s">
        <v>96</v>
      </c>
      <c r="L4" s="77" t="s">
        <v>96</v>
      </c>
    </row>
    <row r="5" spans="1:12">
      <c r="A5" s="307"/>
      <c r="B5" s="19">
        <v>1</v>
      </c>
      <c r="C5" s="78">
        <v>162100</v>
      </c>
      <c r="D5" s="78">
        <v>208000</v>
      </c>
      <c r="E5" s="78">
        <v>240900</v>
      </c>
      <c r="F5" s="78">
        <v>271600</v>
      </c>
      <c r="G5" s="78">
        <v>295400</v>
      </c>
      <c r="H5" s="78">
        <v>323100</v>
      </c>
      <c r="I5" s="78">
        <v>365500</v>
      </c>
      <c r="J5" s="78">
        <v>410300</v>
      </c>
      <c r="K5" s="78">
        <v>459900</v>
      </c>
      <c r="L5" s="79">
        <v>523100</v>
      </c>
    </row>
    <row r="6" spans="1:12">
      <c r="A6" s="307"/>
      <c r="B6" s="19">
        <v>2</v>
      </c>
      <c r="C6" s="78">
        <v>163200</v>
      </c>
      <c r="D6" s="78">
        <v>209700</v>
      </c>
      <c r="E6" s="78">
        <v>242400</v>
      </c>
      <c r="F6" s="78">
        <v>273200</v>
      </c>
      <c r="G6" s="78">
        <v>297500</v>
      </c>
      <c r="H6" s="78">
        <v>325300</v>
      </c>
      <c r="I6" s="78">
        <v>368100</v>
      </c>
      <c r="J6" s="78">
        <v>412700</v>
      </c>
      <c r="K6" s="78">
        <v>463000</v>
      </c>
      <c r="L6" s="79">
        <v>526000</v>
      </c>
    </row>
    <row r="7" spans="1:12">
      <c r="A7" s="307"/>
      <c r="B7" s="19">
        <v>3</v>
      </c>
      <c r="C7" s="78">
        <v>164400</v>
      </c>
      <c r="D7" s="78">
        <v>211400</v>
      </c>
      <c r="E7" s="78">
        <v>243800</v>
      </c>
      <c r="F7" s="78">
        <v>274700</v>
      </c>
      <c r="G7" s="78">
        <v>299500</v>
      </c>
      <c r="H7" s="78">
        <v>327500</v>
      </c>
      <c r="I7" s="78">
        <v>370500</v>
      </c>
      <c r="J7" s="78">
        <v>415200</v>
      </c>
      <c r="K7" s="78">
        <v>466000</v>
      </c>
      <c r="L7" s="79">
        <v>529100</v>
      </c>
    </row>
    <row r="8" spans="1:12">
      <c r="A8" s="307"/>
      <c r="B8" s="19">
        <v>4</v>
      </c>
      <c r="C8" s="78">
        <v>165500</v>
      </c>
      <c r="D8" s="78">
        <v>212900</v>
      </c>
      <c r="E8" s="78">
        <v>245200</v>
      </c>
      <c r="F8" s="78">
        <v>276300</v>
      </c>
      <c r="G8" s="78">
        <v>301400</v>
      </c>
      <c r="H8" s="78">
        <v>329500</v>
      </c>
      <c r="I8" s="78">
        <v>372900</v>
      </c>
      <c r="J8" s="78">
        <v>417600</v>
      </c>
      <c r="K8" s="78">
        <v>469000</v>
      </c>
      <c r="L8" s="79">
        <v>532200</v>
      </c>
    </row>
    <row r="9" spans="1:12">
      <c r="A9" s="307"/>
      <c r="B9" s="19">
        <v>5</v>
      </c>
      <c r="C9" s="78">
        <v>166600</v>
      </c>
      <c r="D9" s="78">
        <v>214400</v>
      </c>
      <c r="E9" s="78">
        <v>246400</v>
      </c>
      <c r="F9" s="78">
        <v>277800</v>
      </c>
      <c r="G9" s="78">
        <v>303200</v>
      </c>
      <c r="H9" s="78">
        <v>331500</v>
      </c>
      <c r="I9" s="78">
        <v>374800</v>
      </c>
      <c r="J9" s="78">
        <v>419500</v>
      </c>
      <c r="K9" s="78">
        <v>472000</v>
      </c>
      <c r="L9" s="79">
        <v>535300</v>
      </c>
    </row>
    <row r="10" spans="1:12">
      <c r="A10" s="307"/>
      <c r="B10" s="19">
        <v>6</v>
      </c>
      <c r="C10" s="78">
        <v>167700</v>
      </c>
      <c r="D10" s="78">
        <v>216200</v>
      </c>
      <c r="E10" s="78">
        <v>248000</v>
      </c>
      <c r="F10" s="78">
        <v>279500</v>
      </c>
      <c r="G10" s="78">
        <v>305000</v>
      </c>
      <c r="H10" s="78">
        <v>333500</v>
      </c>
      <c r="I10" s="78">
        <v>377300</v>
      </c>
      <c r="J10" s="78">
        <v>421600</v>
      </c>
      <c r="K10" s="78">
        <v>475000</v>
      </c>
      <c r="L10" s="79">
        <v>537600</v>
      </c>
    </row>
    <row r="11" spans="1:12">
      <c r="A11" s="307"/>
      <c r="B11" s="19">
        <v>7</v>
      </c>
      <c r="C11" s="78">
        <v>168800</v>
      </c>
      <c r="D11" s="78">
        <v>217900</v>
      </c>
      <c r="E11" s="78">
        <v>249500</v>
      </c>
      <c r="F11" s="78">
        <v>281300</v>
      </c>
      <c r="G11" s="78">
        <v>306600</v>
      </c>
      <c r="H11" s="78">
        <v>335400</v>
      </c>
      <c r="I11" s="78">
        <v>379600</v>
      </c>
      <c r="J11" s="78">
        <v>423700</v>
      </c>
      <c r="K11" s="78">
        <v>478000</v>
      </c>
      <c r="L11" s="79">
        <v>540100</v>
      </c>
    </row>
    <row r="12" spans="1:12">
      <c r="A12" s="307"/>
      <c r="B12" s="19">
        <v>8</v>
      </c>
      <c r="C12" s="78">
        <v>169900</v>
      </c>
      <c r="D12" s="78">
        <v>219600</v>
      </c>
      <c r="E12" s="78">
        <v>250900</v>
      </c>
      <c r="F12" s="78">
        <v>283100</v>
      </c>
      <c r="G12" s="78">
        <v>308200</v>
      </c>
      <c r="H12" s="78">
        <v>337300</v>
      </c>
      <c r="I12" s="78">
        <v>382100</v>
      </c>
      <c r="J12" s="78">
        <v>425900</v>
      </c>
      <c r="K12" s="78">
        <v>481100</v>
      </c>
      <c r="L12" s="79">
        <v>542500</v>
      </c>
    </row>
    <row r="13" spans="1:12">
      <c r="A13" s="307"/>
      <c r="B13" s="19">
        <v>9</v>
      </c>
      <c r="C13" s="78">
        <v>170900</v>
      </c>
      <c r="D13" s="78">
        <v>221100</v>
      </c>
      <c r="E13" s="78">
        <v>252000</v>
      </c>
      <c r="F13" s="78">
        <v>284800</v>
      </c>
      <c r="G13" s="78">
        <v>309800</v>
      </c>
      <c r="H13" s="78">
        <v>339200</v>
      </c>
      <c r="I13" s="78">
        <v>384500</v>
      </c>
      <c r="J13" s="78">
        <v>427800</v>
      </c>
      <c r="K13" s="78">
        <v>483800</v>
      </c>
      <c r="L13" s="79">
        <v>544900</v>
      </c>
    </row>
    <row r="14" spans="1:12">
      <c r="A14" s="307"/>
      <c r="B14" s="19">
        <v>10</v>
      </c>
      <c r="C14" s="78">
        <v>172300</v>
      </c>
      <c r="D14" s="78">
        <v>222600</v>
      </c>
      <c r="E14" s="78">
        <v>253400</v>
      </c>
      <c r="F14" s="78">
        <v>286700</v>
      </c>
      <c r="G14" s="78">
        <v>312000</v>
      </c>
      <c r="H14" s="78">
        <v>341200</v>
      </c>
      <c r="I14" s="78">
        <v>387100</v>
      </c>
      <c r="J14" s="78">
        <v>429900</v>
      </c>
      <c r="K14" s="78">
        <v>486900</v>
      </c>
      <c r="L14" s="79">
        <v>546700</v>
      </c>
    </row>
    <row r="15" spans="1:12">
      <c r="A15" s="307"/>
      <c r="B15" s="19">
        <v>11</v>
      </c>
      <c r="C15" s="78">
        <v>173600</v>
      </c>
      <c r="D15" s="78">
        <v>224100</v>
      </c>
      <c r="E15" s="78">
        <v>254900</v>
      </c>
      <c r="F15" s="78">
        <v>288500</v>
      </c>
      <c r="G15" s="78">
        <v>314200</v>
      </c>
      <c r="H15" s="78">
        <v>343200</v>
      </c>
      <c r="I15" s="78">
        <v>389700</v>
      </c>
      <c r="J15" s="78">
        <v>432000</v>
      </c>
      <c r="K15" s="78">
        <v>489900</v>
      </c>
      <c r="L15" s="79">
        <v>548500</v>
      </c>
    </row>
    <row r="16" spans="1:12">
      <c r="A16" s="307"/>
      <c r="B16" s="19">
        <v>12</v>
      </c>
      <c r="C16" s="78">
        <v>174900</v>
      </c>
      <c r="D16" s="78">
        <v>225600</v>
      </c>
      <c r="E16" s="78">
        <v>256200</v>
      </c>
      <c r="F16" s="78">
        <v>290300</v>
      </c>
      <c r="G16" s="78">
        <v>316200</v>
      </c>
      <c r="H16" s="78">
        <v>345200</v>
      </c>
      <c r="I16" s="78">
        <v>392300</v>
      </c>
      <c r="J16" s="78">
        <v>433900</v>
      </c>
      <c r="K16" s="78">
        <v>493000</v>
      </c>
      <c r="L16" s="79">
        <v>550400</v>
      </c>
    </row>
    <row r="17" spans="1:12">
      <c r="A17" s="307"/>
      <c r="B17" s="19">
        <v>13</v>
      </c>
      <c r="C17" s="78">
        <v>176100</v>
      </c>
      <c r="D17" s="78">
        <v>226800</v>
      </c>
      <c r="E17" s="78">
        <v>257500</v>
      </c>
      <c r="F17" s="78">
        <v>292100</v>
      </c>
      <c r="G17" s="78">
        <v>318200</v>
      </c>
      <c r="H17" s="78">
        <v>347000</v>
      </c>
      <c r="I17" s="78">
        <v>394600</v>
      </c>
      <c r="J17" s="78">
        <v>435600</v>
      </c>
      <c r="K17" s="78">
        <v>495700</v>
      </c>
      <c r="L17" s="79">
        <v>552100</v>
      </c>
    </row>
    <row r="18" spans="1:12">
      <c r="A18" s="307"/>
      <c r="B18" s="19">
        <v>14</v>
      </c>
      <c r="C18" s="78">
        <v>177600</v>
      </c>
      <c r="D18" s="78">
        <v>228200</v>
      </c>
      <c r="E18" s="78">
        <v>258700</v>
      </c>
      <c r="F18" s="78">
        <v>293700</v>
      </c>
      <c r="G18" s="78">
        <v>320200</v>
      </c>
      <c r="H18" s="78">
        <v>349000</v>
      </c>
      <c r="I18" s="78">
        <v>396900</v>
      </c>
      <c r="J18" s="78">
        <v>437400</v>
      </c>
      <c r="K18" s="78">
        <v>498000</v>
      </c>
      <c r="L18" s="79">
        <v>553500</v>
      </c>
    </row>
    <row r="19" spans="1:12">
      <c r="A19" s="307"/>
      <c r="B19" s="19">
        <v>15</v>
      </c>
      <c r="C19" s="78">
        <v>179100</v>
      </c>
      <c r="D19" s="78">
        <v>229600</v>
      </c>
      <c r="E19" s="78">
        <v>259900</v>
      </c>
      <c r="F19" s="78">
        <v>295100</v>
      </c>
      <c r="G19" s="78">
        <v>322100</v>
      </c>
      <c r="H19" s="78">
        <v>350900</v>
      </c>
      <c r="I19" s="78">
        <v>399100</v>
      </c>
      <c r="J19" s="78">
        <v>439300</v>
      </c>
      <c r="K19" s="78">
        <v>500300</v>
      </c>
      <c r="L19" s="79">
        <v>554800</v>
      </c>
    </row>
    <row r="20" spans="1:12">
      <c r="A20" s="307"/>
      <c r="B20" s="19">
        <v>16</v>
      </c>
      <c r="C20" s="78">
        <v>180700</v>
      </c>
      <c r="D20" s="78">
        <v>231000</v>
      </c>
      <c r="E20" s="78">
        <v>261100</v>
      </c>
      <c r="F20" s="78">
        <v>296500</v>
      </c>
      <c r="G20" s="78">
        <v>324000</v>
      </c>
      <c r="H20" s="78">
        <v>352800</v>
      </c>
      <c r="I20" s="78">
        <v>401400</v>
      </c>
      <c r="J20" s="78">
        <v>441200</v>
      </c>
      <c r="K20" s="78">
        <v>502600</v>
      </c>
      <c r="L20" s="79">
        <v>555900</v>
      </c>
    </row>
    <row r="21" spans="1:12">
      <c r="A21" s="307"/>
      <c r="B21" s="19">
        <v>17</v>
      </c>
      <c r="C21" s="78">
        <v>181800</v>
      </c>
      <c r="D21" s="78">
        <v>232400</v>
      </c>
      <c r="E21" s="78">
        <v>262300</v>
      </c>
      <c r="F21" s="78">
        <v>298000</v>
      </c>
      <c r="G21" s="78">
        <v>325900</v>
      </c>
      <c r="H21" s="78">
        <v>354500</v>
      </c>
      <c r="I21" s="78">
        <v>403200</v>
      </c>
      <c r="J21" s="78">
        <v>443000</v>
      </c>
      <c r="K21" s="78">
        <v>504600</v>
      </c>
      <c r="L21" s="79">
        <v>557200</v>
      </c>
    </row>
    <row r="22" spans="1:12">
      <c r="A22" s="307"/>
      <c r="B22" s="19">
        <v>18</v>
      </c>
      <c r="C22" s="78">
        <v>183200</v>
      </c>
      <c r="D22" s="78">
        <v>234000</v>
      </c>
      <c r="E22" s="78">
        <v>263600</v>
      </c>
      <c r="F22" s="78">
        <v>300000</v>
      </c>
      <c r="G22" s="78">
        <v>327900</v>
      </c>
      <c r="H22" s="78">
        <v>356500</v>
      </c>
      <c r="I22" s="78">
        <v>405100</v>
      </c>
      <c r="J22" s="78">
        <v>444800</v>
      </c>
      <c r="K22" s="78">
        <v>506000</v>
      </c>
      <c r="L22" s="79">
        <v>558200</v>
      </c>
    </row>
    <row r="23" spans="1:12">
      <c r="A23" s="307"/>
      <c r="B23" s="19">
        <v>19</v>
      </c>
      <c r="C23" s="78">
        <v>184600</v>
      </c>
      <c r="D23" s="78">
        <v>235500</v>
      </c>
      <c r="E23" s="78">
        <v>264900</v>
      </c>
      <c r="F23" s="78">
        <v>302000</v>
      </c>
      <c r="G23" s="78">
        <v>329800</v>
      </c>
      <c r="H23" s="78">
        <v>358300</v>
      </c>
      <c r="I23" s="78">
        <v>407000</v>
      </c>
      <c r="J23" s="78">
        <v>446600</v>
      </c>
      <c r="K23" s="78">
        <v>507500</v>
      </c>
      <c r="L23" s="79">
        <v>559100</v>
      </c>
    </row>
    <row r="24" spans="1:12">
      <c r="A24" s="307"/>
      <c r="B24" s="19">
        <v>20</v>
      </c>
      <c r="C24" s="78">
        <v>186000</v>
      </c>
      <c r="D24" s="78">
        <v>236900</v>
      </c>
      <c r="E24" s="78">
        <v>266200</v>
      </c>
      <c r="F24" s="78">
        <v>303800</v>
      </c>
      <c r="G24" s="78">
        <v>331700</v>
      </c>
      <c r="H24" s="78">
        <v>360200</v>
      </c>
      <c r="I24" s="78">
        <v>408800</v>
      </c>
      <c r="J24" s="78">
        <v>448300</v>
      </c>
      <c r="K24" s="78">
        <v>508900</v>
      </c>
      <c r="L24" s="79">
        <v>560000</v>
      </c>
    </row>
    <row r="25" spans="1:12">
      <c r="A25" s="307"/>
      <c r="B25" s="19">
        <v>21</v>
      </c>
      <c r="C25" s="78">
        <v>187300</v>
      </c>
      <c r="D25" s="78">
        <v>238100</v>
      </c>
      <c r="E25" s="78">
        <v>267600</v>
      </c>
      <c r="F25" s="78">
        <v>305500</v>
      </c>
      <c r="G25" s="78">
        <v>333400</v>
      </c>
      <c r="H25" s="78">
        <v>362100</v>
      </c>
      <c r="I25" s="78">
        <v>410600</v>
      </c>
      <c r="J25" s="78">
        <v>450100</v>
      </c>
      <c r="K25" s="78">
        <v>510100</v>
      </c>
      <c r="L25" s="79">
        <v>560900</v>
      </c>
    </row>
    <row r="26" spans="1:12">
      <c r="A26" s="307"/>
      <c r="B26" s="19">
        <v>22</v>
      </c>
      <c r="C26" s="78">
        <v>189600</v>
      </c>
      <c r="D26" s="78">
        <v>239700</v>
      </c>
      <c r="E26" s="78">
        <v>269100</v>
      </c>
      <c r="F26" s="78">
        <v>307400</v>
      </c>
      <c r="G26" s="78">
        <v>335400</v>
      </c>
      <c r="H26" s="78">
        <v>364000</v>
      </c>
      <c r="I26" s="78">
        <v>412400</v>
      </c>
      <c r="J26" s="78">
        <v>451600</v>
      </c>
      <c r="K26" s="78">
        <v>511500</v>
      </c>
      <c r="L26" s="79" t="s">
        <v>98</v>
      </c>
    </row>
    <row r="27" spans="1:12">
      <c r="A27" s="307"/>
      <c r="B27" s="19">
        <v>23</v>
      </c>
      <c r="C27" s="78">
        <v>191800</v>
      </c>
      <c r="D27" s="78">
        <v>241200</v>
      </c>
      <c r="E27" s="78">
        <v>270700</v>
      </c>
      <c r="F27" s="78">
        <v>309300</v>
      </c>
      <c r="G27" s="78">
        <v>337400</v>
      </c>
      <c r="H27" s="78">
        <v>365900</v>
      </c>
      <c r="I27" s="78">
        <v>414200</v>
      </c>
      <c r="J27" s="78">
        <v>453000</v>
      </c>
      <c r="K27" s="78">
        <v>513000</v>
      </c>
      <c r="L27" s="79" t="s">
        <v>98</v>
      </c>
    </row>
    <row r="28" spans="1:12">
      <c r="A28" s="307"/>
      <c r="B28" s="19">
        <v>24</v>
      </c>
      <c r="C28" s="78">
        <v>194000</v>
      </c>
      <c r="D28" s="78">
        <v>242600</v>
      </c>
      <c r="E28" s="78">
        <v>272200</v>
      </c>
      <c r="F28" s="78">
        <v>311100</v>
      </c>
      <c r="G28" s="78">
        <v>339300</v>
      </c>
      <c r="H28" s="78">
        <v>367800</v>
      </c>
      <c r="I28" s="78">
        <v>416000</v>
      </c>
      <c r="J28" s="78">
        <v>454500</v>
      </c>
      <c r="K28" s="78">
        <v>514500</v>
      </c>
      <c r="L28" s="79" t="s">
        <v>98</v>
      </c>
    </row>
    <row r="29" spans="1:12">
      <c r="A29" s="307"/>
      <c r="B29" s="19">
        <v>25</v>
      </c>
      <c r="C29" s="82">
        <v>196200</v>
      </c>
      <c r="D29" s="78">
        <v>243600</v>
      </c>
      <c r="E29" s="78">
        <v>273800</v>
      </c>
      <c r="F29" s="78">
        <v>312800</v>
      </c>
      <c r="G29" s="78">
        <v>340700</v>
      </c>
      <c r="H29" s="78">
        <v>369700</v>
      </c>
      <c r="I29" s="78">
        <v>417600</v>
      </c>
      <c r="J29" s="78">
        <v>455900</v>
      </c>
      <c r="K29" s="78">
        <v>515600</v>
      </c>
      <c r="L29" s="79" t="s">
        <v>98</v>
      </c>
    </row>
    <row r="30" spans="1:12">
      <c r="A30" s="307"/>
      <c r="B30" s="19">
        <v>26</v>
      </c>
      <c r="C30" s="78">
        <v>197900</v>
      </c>
      <c r="D30" s="78">
        <v>245100</v>
      </c>
      <c r="E30" s="78">
        <v>275500</v>
      </c>
      <c r="F30" s="78">
        <v>314800</v>
      </c>
      <c r="G30" s="78">
        <v>342600</v>
      </c>
      <c r="H30" s="78">
        <v>371600</v>
      </c>
      <c r="I30" s="78">
        <v>419100</v>
      </c>
      <c r="J30" s="78">
        <v>457200</v>
      </c>
      <c r="K30" s="78">
        <v>516700</v>
      </c>
      <c r="L30" s="79" t="s">
        <v>98</v>
      </c>
    </row>
    <row r="31" spans="1:12">
      <c r="A31" s="307"/>
      <c r="B31" s="19">
        <v>27</v>
      </c>
      <c r="C31" s="78">
        <v>199400</v>
      </c>
      <c r="D31" s="78">
        <v>246400</v>
      </c>
      <c r="E31" s="78">
        <v>277100</v>
      </c>
      <c r="F31" s="78">
        <v>316800</v>
      </c>
      <c r="G31" s="78">
        <v>344500</v>
      </c>
      <c r="H31" s="78">
        <v>373500</v>
      </c>
      <c r="I31" s="78">
        <v>420600</v>
      </c>
      <c r="J31" s="78">
        <v>458500</v>
      </c>
      <c r="K31" s="78">
        <v>517900</v>
      </c>
      <c r="L31" s="79" t="s">
        <v>98</v>
      </c>
    </row>
    <row r="32" spans="1:12">
      <c r="A32" s="307"/>
      <c r="B32" s="19">
        <v>28</v>
      </c>
      <c r="C32" s="78">
        <v>200900</v>
      </c>
      <c r="D32" s="78">
        <v>247600</v>
      </c>
      <c r="E32" s="78">
        <v>278700</v>
      </c>
      <c r="F32" s="78">
        <v>318700</v>
      </c>
      <c r="G32" s="78">
        <v>346400</v>
      </c>
      <c r="H32" s="78">
        <v>375400</v>
      </c>
      <c r="I32" s="78">
        <v>422100</v>
      </c>
      <c r="J32" s="78">
        <v>459700</v>
      </c>
      <c r="K32" s="78">
        <v>519100</v>
      </c>
      <c r="L32" s="79" t="s">
        <v>98</v>
      </c>
    </row>
    <row r="33" spans="1:12">
      <c r="A33" s="307"/>
      <c r="B33" s="19">
        <v>29</v>
      </c>
      <c r="C33" s="78">
        <v>202400</v>
      </c>
      <c r="D33" s="78">
        <v>248700</v>
      </c>
      <c r="E33" s="78">
        <v>280300</v>
      </c>
      <c r="F33" s="78">
        <v>320400</v>
      </c>
      <c r="G33" s="78">
        <v>348000</v>
      </c>
      <c r="H33" s="78">
        <v>376900</v>
      </c>
      <c r="I33" s="78">
        <v>423600</v>
      </c>
      <c r="J33" s="78">
        <v>460700</v>
      </c>
      <c r="K33" s="78">
        <v>520100</v>
      </c>
      <c r="L33" s="79" t="s">
        <v>98</v>
      </c>
    </row>
    <row r="34" spans="1:12">
      <c r="A34" s="307"/>
      <c r="B34" s="19">
        <v>30</v>
      </c>
      <c r="C34" s="78">
        <v>203800</v>
      </c>
      <c r="D34" s="78">
        <v>249700</v>
      </c>
      <c r="E34" s="78">
        <v>281800</v>
      </c>
      <c r="F34" s="78">
        <v>322400</v>
      </c>
      <c r="G34" s="78">
        <v>349900</v>
      </c>
      <c r="H34" s="78">
        <v>378700</v>
      </c>
      <c r="I34" s="78">
        <v>424900</v>
      </c>
      <c r="J34" s="78">
        <v>461400</v>
      </c>
      <c r="K34" s="78">
        <v>521000</v>
      </c>
      <c r="L34" s="79" t="s">
        <v>98</v>
      </c>
    </row>
    <row r="35" spans="1:12">
      <c r="A35" s="307"/>
      <c r="B35" s="19">
        <v>31</v>
      </c>
      <c r="C35" s="78">
        <v>205200</v>
      </c>
      <c r="D35" s="78">
        <v>250600</v>
      </c>
      <c r="E35" s="78">
        <v>283300</v>
      </c>
      <c r="F35" s="78">
        <v>324400</v>
      </c>
      <c r="G35" s="78">
        <v>351700</v>
      </c>
      <c r="H35" s="78">
        <v>380500</v>
      </c>
      <c r="I35" s="78">
        <v>426200</v>
      </c>
      <c r="J35" s="78">
        <v>462200</v>
      </c>
      <c r="K35" s="78">
        <v>521900</v>
      </c>
      <c r="L35" s="79" t="s">
        <v>98</v>
      </c>
    </row>
    <row r="36" spans="1:12">
      <c r="A36" s="307"/>
      <c r="B36" s="19">
        <v>32</v>
      </c>
      <c r="C36" s="78">
        <v>206600</v>
      </c>
      <c r="D36" s="78">
        <v>251500</v>
      </c>
      <c r="E36" s="78">
        <v>284800</v>
      </c>
      <c r="F36" s="78">
        <v>326400</v>
      </c>
      <c r="G36" s="78">
        <v>353500</v>
      </c>
      <c r="H36" s="78">
        <v>382100</v>
      </c>
      <c r="I36" s="78">
        <v>427400</v>
      </c>
      <c r="J36" s="78">
        <v>462900</v>
      </c>
      <c r="K36" s="78">
        <v>522800</v>
      </c>
      <c r="L36" s="79" t="s">
        <v>98</v>
      </c>
    </row>
    <row r="37" spans="1:12">
      <c r="A37" s="307"/>
      <c r="B37" s="19">
        <v>33</v>
      </c>
      <c r="C37" s="78">
        <v>208000</v>
      </c>
      <c r="D37" s="78">
        <v>252400</v>
      </c>
      <c r="E37" s="78">
        <v>285900</v>
      </c>
      <c r="F37" s="78">
        <v>327600</v>
      </c>
      <c r="G37" s="78">
        <v>355300</v>
      </c>
      <c r="H37" s="78">
        <v>383800</v>
      </c>
      <c r="I37" s="78">
        <v>428600</v>
      </c>
      <c r="J37" s="78">
        <v>463600</v>
      </c>
      <c r="K37" s="78">
        <v>523600</v>
      </c>
      <c r="L37" s="79" t="s">
        <v>98</v>
      </c>
    </row>
    <row r="38" spans="1:12">
      <c r="A38" s="307"/>
      <c r="B38" s="19">
        <v>34</v>
      </c>
      <c r="C38" s="78">
        <v>209300</v>
      </c>
      <c r="D38" s="78">
        <v>253300</v>
      </c>
      <c r="E38" s="78">
        <v>287500</v>
      </c>
      <c r="F38" s="78">
        <v>329600</v>
      </c>
      <c r="G38" s="78">
        <v>357100</v>
      </c>
      <c r="H38" s="78">
        <v>385200</v>
      </c>
      <c r="I38" s="78">
        <v>429900</v>
      </c>
      <c r="J38" s="78">
        <v>464400</v>
      </c>
      <c r="K38" s="78">
        <v>524500</v>
      </c>
      <c r="L38" s="79" t="s">
        <v>98</v>
      </c>
    </row>
    <row r="39" spans="1:12">
      <c r="A39" s="307"/>
      <c r="B39" s="19">
        <v>35</v>
      </c>
      <c r="C39" s="78">
        <v>210600</v>
      </c>
      <c r="D39" s="78">
        <v>254100</v>
      </c>
      <c r="E39" s="78">
        <v>289000</v>
      </c>
      <c r="F39" s="78">
        <v>331500</v>
      </c>
      <c r="G39" s="78">
        <v>358800</v>
      </c>
      <c r="H39" s="78">
        <v>386600</v>
      </c>
      <c r="I39" s="78">
        <v>431200</v>
      </c>
      <c r="J39" s="78">
        <v>465100</v>
      </c>
      <c r="K39" s="78">
        <v>525200</v>
      </c>
      <c r="L39" s="79" t="s">
        <v>98</v>
      </c>
    </row>
    <row r="40" spans="1:12">
      <c r="A40" s="307"/>
      <c r="B40" s="19">
        <v>36</v>
      </c>
      <c r="C40" s="78">
        <v>211900</v>
      </c>
      <c r="D40" s="78">
        <v>254900</v>
      </c>
      <c r="E40" s="78">
        <v>290500</v>
      </c>
      <c r="F40" s="78">
        <v>333500</v>
      </c>
      <c r="G40" s="78">
        <v>360500</v>
      </c>
      <c r="H40" s="78">
        <v>388000</v>
      </c>
      <c r="I40" s="78">
        <v>432400</v>
      </c>
      <c r="J40" s="78">
        <v>465700</v>
      </c>
      <c r="K40" s="78">
        <v>525700</v>
      </c>
      <c r="L40" s="79" t="s">
        <v>98</v>
      </c>
    </row>
    <row r="41" spans="1:12">
      <c r="A41" s="307"/>
      <c r="B41" s="19">
        <v>37</v>
      </c>
      <c r="C41" s="78">
        <v>213200</v>
      </c>
      <c r="D41" s="78">
        <v>255600</v>
      </c>
      <c r="E41" s="78">
        <v>291900</v>
      </c>
      <c r="F41" s="78">
        <v>335400</v>
      </c>
      <c r="G41" s="78">
        <v>361900</v>
      </c>
      <c r="H41" s="78">
        <v>389400</v>
      </c>
      <c r="I41" s="78">
        <v>433600</v>
      </c>
      <c r="J41" s="78">
        <v>466200</v>
      </c>
      <c r="K41" s="78">
        <v>526400</v>
      </c>
      <c r="L41" s="79" t="s">
        <v>98</v>
      </c>
    </row>
    <row r="42" spans="1:12">
      <c r="A42" s="307"/>
      <c r="B42" s="19">
        <v>38</v>
      </c>
      <c r="C42" s="78">
        <v>214400</v>
      </c>
      <c r="D42" s="78">
        <v>256700</v>
      </c>
      <c r="E42" s="78">
        <v>293500</v>
      </c>
      <c r="F42" s="78">
        <v>337300</v>
      </c>
      <c r="G42" s="78">
        <v>363200</v>
      </c>
      <c r="H42" s="78">
        <v>390600</v>
      </c>
      <c r="I42" s="78">
        <v>434400</v>
      </c>
      <c r="J42" s="78">
        <v>466800</v>
      </c>
      <c r="K42" s="78">
        <v>527000</v>
      </c>
      <c r="L42" s="79" t="s">
        <v>98</v>
      </c>
    </row>
    <row r="43" spans="1:12">
      <c r="A43" s="307"/>
      <c r="B43" s="19">
        <v>39</v>
      </c>
      <c r="C43" s="78">
        <v>215600</v>
      </c>
      <c r="D43" s="78">
        <v>257900</v>
      </c>
      <c r="E43" s="78">
        <v>295100</v>
      </c>
      <c r="F43" s="78">
        <v>339200</v>
      </c>
      <c r="G43" s="78">
        <v>364500</v>
      </c>
      <c r="H43" s="78">
        <v>391800</v>
      </c>
      <c r="I43" s="78">
        <v>435200</v>
      </c>
      <c r="J43" s="78">
        <v>467400</v>
      </c>
      <c r="K43" s="78">
        <v>527800</v>
      </c>
      <c r="L43" s="79" t="s">
        <v>98</v>
      </c>
    </row>
    <row r="44" spans="1:12">
      <c r="A44" s="307"/>
      <c r="B44" s="19">
        <v>40</v>
      </c>
      <c r="C44" s="78">
        <v>216700</v>
      </c>
      <c r="D44" s="78">
        <v>259000</v>
      </c>
      <c r="E44" s="78">
        <v>296700</v>
      </c>
      <c r="F44" s="78">
        <v>341100</v>
      </c>
      <c r="G44" s="78">
        <v>365900</v>
      </c>
      <c r="H44" s="78">
        <v>392800</v>
      </c>
      <c r="I44" s="78">
        <v>436000</v>
      </c>
      <c r="J44" s="78">
        <v>468000</v>
      </c>
      <c r="K44" s="78">
        <v>528400</v>
      </c>
      <c r="L44" s="79" t="s">
        <v>98</v>
      </c>
    </row>
    <row r="45" spans="1:12">
      <c r="A45" s="302" t="s">
        <v>97</v>
      </c>
      <c r="B45" s="19">
        <v>41</v>
      </c>
      <c r="C45" s="78">
        <v>217800</v>
      </c>
      <c r="D45" s="78">
        <v>260200</v>
      </c>
      <c r="E45" s="78">
        <v>298200</v>
      </c>
      <c r="F45" s="78">
        <v>342900</v>
      </c>
      <c r="G45" s="78">
        <v>367000</v>
      </c>
      <c r="H45" s="78">
        <v>393900</v>
      </c>
      <c r="I45" s="78">
        <v>436600</v>
      </c>
      <c r="J45" s="78">
        <v>468500</v>
      </c>
      <c r="K45" s="78">
        <v>528900</v>
      </c>
      <c r="L45" s="79" t="s">
        <v>98</v>
      </c>
    </row>
    <row r="46" spans="1:12">
      <c r="A46" s="302"/>
      <c r="B46" s="19">
        <v>42</v>
      </c>
      <c r="C46" s="78">
        <v>218900</v>
      </c>
      <c r="D46" s="78">
        <v>261400</v>
      </c>
      <c r="E46" s="78">
        <v>299800</v>
      </c>
      <c r="F46" s="78">
        <v>344800</v>
      </c>
      <c r="G46" s="78">
        <v>367900</v>
      </c>
      <c r="H46" s="78">
        <v>395100</v>
      </c>
      <c r="I46" s="78">
        <v>437300</v>
      </c>
      <c r="J46" s="78">
        <v>469000</v>
      </c>
      <c r="K46" s="78">
        <v>529500</v>
      </c>
      <c r="L46" s="79" t="s">
        <v>98</v>
      </c>
    </row>
    <row r="47" spans="1:12">
      <c r="A47" s="302"/>
      <c r="B47" s="19">
        <v>43</v>
      </c>
      <c r="C47" s="78">
        <v>219900</v>
      </c>
      <c r="D47" s="78">
        <v>262500</v>
      </c>
      <c r="E47" s="78">
        <v>301300</v>
      </c>
      <c r="F47" s="78">
        <v>346600</v>
      </c>
      <c r="G47" s="78">
        <v>368900</v>
      </c>
      <c r="H47" s="78">
        <v>396200</v>
      </c>
      <c r="I47" s="78">
        <v>438000</v>
      </c>
      <c r="J47" s="78">
        <v>469400</v>
      </c>
      <c r="K47" s="78">
        <v>530300</v>
      </c>
      <c r="L47" s="79" t="s">
        <v>98</v>
      </c>
    </row>
    <row r="48" spans="1:12">
      <c r="A48" s="302"/>
      <c r="B48" s="19">
        <v>44</v>
      </c>
      <c r="C48" s="78">
        <v>220900</v>
      </c>
      <c r="D48" s="78">
        <v>263600</v>
      </c>
      <c r="E48" s="78">
        <v>302800</v>
      </c>
      <c r="F48" s="78">
        <v>348400</v>
      </c>
      <c r="G48" s="78">
        <v>370000</v>
      </c>
      <c r="H48" s="78">
        <v>397300</v>
      </c>
      <c r="I48" s="78">
        <v>438700</v>
      </c>
      <c r="J48" s="78">
        <v>469700</v>
      </c>
      <c r="K48" s="78">
        <v>530900</v>
      </c>
      <c r="L48" s="79" t="s">
        <v>98</v>
      </c>
    </row>
    <row r="49" spans="1:12">
      <c r="A49" s="302"/>
      <c r="B49" s="19">
        <v>45</v>
      </c>
      <c r="C49" s="78">
        <v>221800</v>
      </c>
      <c r="D49" s="78">
        <v>264700</v>
      </c>
      <c r="E49" s="78">
        <v>304400</v>
      </c>
      <c r="F49" s="78">
        <v>349900</v>
      </c>
      <c r="G49" s="78">
        <v>370800</v>
      </c>
      <c r="H49" s="78">
        <v>398000</v>
      </c>
      <c r="I49" s="78">
        <v>439500</v>
      </c>
      <c r="J49" s="78">
        <v>470000</v>
      </c>
      <c r="K49" s="78">
        <v>531400</v>
      </c>
      <c r="L49" s="79" t="s">
        <v>98</v>
      </c>
    </row>
    <row r="50" spans="1:12">
      <c r="A50" s="302"/>
      <c r="B50" s="19">
        <v>46</v>
      </c>
      <c r="C50" s="78">
        <v>222700</v>
      </c>
      <c r="D50" s="78">
        <v>265800</v>
      </c>
      <c r="E50" s="78">
        <v>306000</v>
      </c>
      <c r="F50" s="78">
        <v>351300</v>
      </c>
      <c r="G50" s="78">
        <v>371700</v>
      </c>
      <c r="H50" s="78">
        <v>398700</v>
      </c>
      <c r="I50" s="78">
        <v>440300</v>
      </c>
      <c r="J50" s="78" t="s">
        <v>98</v>
      </c>
      <c r="K50" s="78"/>
      <c r="L50" s="79" t="s">
        <v>98</v>
      </c>
    </row>
    <row r="51" spans="1:12">
      <c r="A51" s="302"/>
      <c r="B51" s="19">
        <v>47</v>
      </c>
      <c r="C51" s="78">
        <v>223600</v>
      </c>
      <c r="D51" s="78">
        <v>266900</v>
      </c>
      <c r="E51" s="78">
        <v>307600</v>
      </c>
      <c r="F51" s="78">
        <v>352700</v>
      </c>
      <c r="G51" s="78">
        <v>372600</v>
      </c>
      <c r="H51" s="78">
        <v>399400</v>
      </c>
      <c r="I51" s="78">
        <v>440700</v>
      </c>
      <c r="J51" s="78" t="s">
        <v>98</v>
      </c>
      <c r="K51" s="78"/>
      <c r="L51" s="79" t="s">
        <v>98</v>
      </c>
    </row>
    <row r="52" spans="1:12">
      <c r="A52" s="302"/>
      <c r="B52" s="19">
        <v>48</v>
      </c>
      <c r="C52" s="78">
        <v>224500</v>
      </c>
      <c r="D52" s="78">
        <v>267900</v>
      </c>
      <c r="E52" s="78">
        <v>309100</v>
      </c>
      <c r="F52" s="78">
        <v>354200</v>
      </c>
      <c r="G52" s="78">
        <v>373400</v>
      </c>
      <c r="H52" s="78">
        <v>400100</v>
      </c>
      <c r="I52" s="78">
        <v>441400</v>
      </c>
      <c r="J52" s="78" t="s">
        <v>98</v>
      </c>
      <c r="K52" s="78"/>
      <c r="L52" s="79" t="s">
        <v>98</v>
      </c>
    </row>
    <row r="53" spans="1:12">
      <c r="A53" s="302"/>
      <c r="B53" s="19">
        <v>49</v>
      </c>
      <c r="C53" s="78">
        <v>225400</v>
      </c>
      <c r="D53" s="78">
        <v>268900</v>
      </c>
      <c r="E53" s="78">
        <v>310000</v>
      </c>
      <c r="F53" s="78">
        <v>355700</v>
      </c>
      <c r="G53" s="78">
        <v>374200</v>
      </c>
      <c r="H53" s="78">
        <v>400700</v>
      </c>
      <c r="I53" s="78">
        <v>441900</v>
      </c>
      <c r="J53" s="78" t="s">
        <v>98</v>
      </c>
      <c r="K53" s="78"/>
      <c r="L53" s="79" t="s">
        <v>98</v>
      </c>
    </row>
    <row r="54" spans="1:12">
      <c r="A54" s="302"/>
      <c r="B54" s="19">
        <v>50</v>
      </c>
      <c r="C54" s="78">
        <v>226300</v>
      </c>
      <c r="D54" s="78">
        <v>269900</v>
      </c>
      <c r="E54" s="78">
        <v>311500</v>
      </c>
      <c r="F54" s="78">
        <v>356500</v>
      </c>
      <c r="G54" s="78">
        <v>375000</v>
      </c>
      <c r="H54" s="78">
        <v>401300</v>
      </c>
      <c r="I54" s="78">
        <v>442300</v>
      </c>
      <c r="J54" s="78" t="s">
        <v>98</v>
      </c>
      <c r="K54" s="78"/>
      <c r="L54" s="79" t="s">
        <v>98</v>
      </c>
    </row>
    <row r="55" spans="1:12">
      <c r="A55" s="302"/>
      <c r="B55" s="19">
        <v>51</v>
      </c>
      <c r="C55" s="78">
        <v>227200</v>
      </c>
      <c r="D55" s="78">
        <v>270900</v>
      </c>
      <c r="E55" s="78">
        <v>313000</v>
      </c>
      <c r="F55" s="78">
        <v>357500</v>
      </c>
      <c r="G55" s="78">
        <v>375800</v>
      </c>
      <c r="H55" s="78">
        <v>401800</v>
      </c>
      <c r="I55" s="78">
        <v>442700</v>
      </c>
      <c r="J55" s="78" t="s">
        <v>98</v>
      </c>
      <c r="K55" s="78" t="s">
        <v>98</v>
      </c>
      <c r="L55" s="79" t="s">
        <v>98</v>
      </c>
    </row>
    <row r="56" spans="1:12">
      <c r="A56" s="302"/>
      <c r="B56" s="19">
        <v>52</v>
      </c>
      <c r="C56" s="78">
        <v>228100</v>
      </c>
      <c r="D56" s="78">
        <v>271800</v>
      </c>
      <c r="E56" s="78">
        <v>314600</v>
      </c>
      <c r="F56" s="78">
        <v>358500</v>
      </c>
      <c r="G56" s="78">
        <v>376500</v>
      </c>
      <c r="H56" s="78">
        <v>402200</v>
      </c>
      <c r="I56" s="78">
        <v>443100</v>
      </c>
      <c r="J56" s="78" t="s">
        <v>98</v>
      </c>
      <c r="K56" s="78" t="s">
        <v>98</v>
      </c>
      <c r="L56" s="79" t="s">
        <v>98</v>
      </c>
    </row>
    <row r="57" spans="1:12">
      <c r="A57" s="302"/>
      <c r="B57" s="19">
        <v>53</v>
      </c>
      <c r="C57" s="78">
        <v>228900</v>
      </c>
      <c r="D57" s="78">
        <v>272700</v>
      </c>
      <c r="E57" s="78">
        <v>316200</v>
      </c>
      <c r="F57" s="78">
        <v>359400</v>
      </c>
      <c r="G57" s="78">
        <v>377200</v>
      </c>
      <c r="H57" s="78">
        <v>402600</v>
      </c>
      <c r="I57" s="78">
        <v>443500</v>
      </c>
      <c r="J57" s="78" t="s">
        <v>98</v>
      </c>
      <c r="K57" s="78" t="s">
        <v>98</v>
      </c>
      <c r="L57" s="79" t="s">
        <v>98</v>
      </c>
    </row>
    <row r="58" spans="1:12">
      <c r="A58" s="302"/>
      <c r="B58" s="19">
        <v>54</v>
      </c>
      <c r="C58" s="78">
        <v>229800</v>
      </c>
      <c r="D58" s="78">
        <v>273600</v>
      </c>
      <c r="E58" s="78">
        <v>317800</v>
      </c>
      <c r="F58" s="78">
        <v>360500</v>
      </c>
      <c r="G58" s="78">
        <v>377900</v>
      </c>
      <c r="H58" s="78">
        <v>402900</v>
      </c>
      <c r="I58" s="78">
        <v>443900</v>
      </c>
      <c r="J58" s="78" t="s">
        <v>98</v>
      </c>
      <c r="K58" s="78" t="s">
        <v>98</v>
      </c>
      <c r="L58" s="79" t="s">
        <v>98</v>
      </c>
    </row>
    <row r="59" spans="1:12">
      <c r="A59" s="302"/>
      <c r="B59" s="19">
        <v>55</v>
      </c>
      <c r="C59" s="78">
        <v>230700</v>
      </c>
      <c r="D59" s="78">
        <v>274500</v>
      </c>
      <c r="E59" s="78">
        <v>319300</v>
      </c>
      <c r="F59" s="78">
        <v>361400</v>
      </c>
      <c r="G59" s="78">
        <v>378600</v>
      </c>
      <c r="H59" s="78">
        <v>403200</v>
      </c>
      <c r="I59" s="78">
        <v>444300</v>
      </c>
      <c r="J59" s="78" t="s">
        <v>98</v>
      </c>
      <c r="K59" s="78" t="s">
        <v>98</v>
      </c>
      <c r="L59" s="79" t="s">
        <v>98</v>
      </c>
    </row>
    <row r="60" spans="1:12">
      <c r="A60" s="302"/>
      <c r="B60" s="19">
        <v>56</v>
      </c>
      <c r="C60" s="78">
        <v>231500</v>
      </c>
      <c r="D60" s="78">
        <v>275400</v>
      </c>
      <c r="E60" s="78">
        <v>320800</v>
      </c>
      <c r="F60" s="78">
        <v>362400</v>
      </c>
      <c r="G60" s="78">
        <v>379300</v>
      </c>
      <c r="H60" s="78">
        <v>403500</v>
      </c>
      <c r="I60" s="78">
        <v>444600</v>
      </c>
      <c r="J60" s="78" t="s">
        <v>98</v>
      </c>
      <c r="K60" s="78" t="s">
        <v>98</v>
      </c>
      <c r="L60" s="79" t="s">
        <v>98</v>
      </c>
    </row>
    <row r="61" spans="1:12">
      <c r="A61" s="302"/>
      <c r="B61" s="19">
        <v>57</v>
      </c>
      <c r="C61" s="78">
        <v>231800</v>
      </c>
      <c r="D61" s="78">
        <v>276300</v>
      </c>
      <c r="E61" s="78">
        <v>322200</v>
      </c>
      <c r="F61" s="78">
        <v>363300</v>
      </c>
      <c r="G61" s="78">
        <v>379800</v>
      </c>
      <c r="H61" s="78">
        <v>403800</v>
      </c>
      <c r="I61" s="78">
        <v>444900</v>
      </c>
      <c r="J61" s="78" t="s">
        <v>98</v>
      </c>
      <c r="K61" s="78" t="s">
        <v>98</v>
      </c>
      <c r="L61" s="79" t="s">
        <v>98</v>
      </c>
    </row>
    <row r="62" spans="1:12">
      <c r="A62" s="302"/>
      <c r="B62" s="19">
        <v>58</v>
      </c>
      <c r="C62" s="78">
        <v>232600</v>
      </c>
      <c r="D62" s="78">
        <v>277200</v>
      </c>
      <c r="E62" s="78">
        <v>323400</v>
      </c>
      <c r="F62" s="78">
        <v>364000</v>
      </c>
      <c r="G62" s="78">
        <v>380400</v>
      </c>
      <c r="H62" s="78">
        <v>404100</v>
      </c>
      <c r="I62" s="78">
        <v>445300</v>
      </c>
      <c r="J62" s="78" t="s">
        <v>98</v>
      </c>
      <c r="K62" s="78" t="s">
        <v>98</v>
      </c>
      <c r="L62" s="79" t="s">
        <v>98</v>
      </c>
    </row>
    <row r="63" spans="1:12">
      <c r="A63" s="302"/>
      <c r="B63" s="19">
        <v>59</v>
      </c>
      <c r="C63" s="78">
        <v>233300</v>
      </c>
      <c r="D63" s="78">
        <v>278100</v>
      </c>
      <c r="E63" s="78">
        <v>324500</v>
      </c>
      <c r="F63" s="78">
        <v>364700</v>
      </c>
      <c r="G63" s="78">
        <v>381000</v>
      </c>
      <c r="H63" s="78">
        <v>404400</v>
      </c>
      <c r="I63" s="78">
        <v>445600</v>
      </c>
      <c r="J63" s="78" t="s">
        <v>98</v>
      </c>
      <c r="K63" s="78" t="s">
        <v>98</v>
      </c>
      <c r="L63" s="79" t="s">
        <v>98</v>
      </c>
    </row>
    <row r="64" spans="1:12">
      <c r="A64" s="302"/>
      <c r="B64" s="19">
        <v>60</v>
      </c>
      <c r="C64" s="78">
        <v>233900</v>
      </c>
      <c r="D64" s="78">
        <v>279000</v>
      </c>
      <c r="E64" s="78">
        <v>325600</v>
      </c>
      <c r="F64" s="78">
        <v>365300</v>
      </c>
      <c r="G64" s="78">
        <v>381700</v>
      </c>
      <c r="H64" s="78">
        <v>404700</v>
      </c>
      <c r="I64" s="78">
        <v>445900</v>
      </c>
      <c r="J64" s="78" t="s">
        <v>98</v>
      </c>
      <c r="K64" s="78" t="s">
        <v>98</v>
      </c>
      <c r="L64" s="79" t="s">
        <v>98</v>
      </c>
    </row>
    <row r="65" spans="1:12">
      <c r="A65" s="302"/>
      <c r="B65" s="19">
        <v>61</v>
      </c>
      <c r="C65" s="78">
        <v>234500</v>
      </c>
      <c r="D65" s="78">
        <v>280000</v>
      </c>
      <c r="E65" s="78">
        <v>326300</v>
      </c>
      <c r="F65" s="78">
        <v>365700</v>
      </c>
      <c r="G65" s="78">
        <v>382100</v>
      </c>
      <c r="H65" s="78">
        <v>405000</v>
      </c>
      <c r="I65" s="78">
        <v>446200</v>
      </c>
      <c r="J65" s="78" t="s">
        <v>98</v>
      </c>
      <c r="K65" s="78" t="s">
        <v>98</v>
      </c>
      <c r="L65" s="79" t="s">
        <v>98</v>
      </c>
    </row>
    <row r="66" spans="1:12">
      <c r="A66" s="302"/>
      <c r="B66" s="19">
        <v>62</v>
      </c>
      <c r="C66" s="78">
        <v>235200</v>
      </c>
      <c r="D66" s="78">
        <v>281000</v>
      </c>
      <c r="E66" s="78">
        <v>327200</v>
      </c>
      <c r="F66" s="78">
        <v>366300</v>
      </c>
      <c r="G66" s="78">
        <v>382800</v>
      </c>
      <c r="H66" s="78">
        <v>405300</v>
      </c>
      <c r="I66" s="78" t="s">
        <v>98</v>
      </c>
      <c r="J66" s="78" t="s">
        <v>98</v>
      </c>
      <c r="K66" s="78" t="s">
        <v>98</v>
      </c>
      <c r="L66" s="79" t="s">
        <v>98</v>
      </c>
    </row>
    <row r="67" spans="1:12">
      <c r="A67" s="302"/>
      <c r="B67" s="19">
        <v>63</v>
      </c>
      <c r="C67" s="78">
        <v>235800</v>
      </c>
      <c r="D67" s="78">
        <v>281900</v>
      </c>
      <c r="E67" s="78">
        <v>328000</v>
      </c>
      <c r="F67" s="78">
        <v>367000</v>
      </c>
      <c r="G67" s="78">
        <v>383400</v>
      </c>
      <c r="H67" s="78">
        <v>405600</v>
      </c>
      <c r="I67" s="78" t="s">
        <v>98</v>
      </c>
      <c r="J67" s="78" t="s">
        <v>98</v>
      </c>
      <c r="K67" s="78" t="s">
        <v>98</v>
      </c>
      <c r="L67" s="79" t="s">
        <v>98</v>
      </c>
    </row>
    <row r="68" spans="1:12">
      <c r="A68" s="302"/>
      <c r="B68" s="19">
        <v>64</v>
      </c>
      <c r="C68" s="78">
        <v>236300</v>
      </c>
      <c r="D68" s="78">
        <v>282800</v>
      </c>
      <c r="E68" s="78">
        <v>328800</v>
      </c>
      <c r="F68" s="78">
        <v>367700</v>
      </c>
      <c r="G68" s="78">
        <v>384000</v>
      </c>
      <c r="H68" s="78">
        <v>405900</v>
      </c>
      <c r="I68" s="78" t="s">
        <v>98</v>
      </c>
      <c r="J68" s="78" t="s">
        <v>98</v>
      </c>
      <c r="K68" s="78" t="s">
        <v>98</v>
      </c>
      <c r="L68" s="79" t="s">
        <v>98</v>
      </c>
    </row>
    <row r="69" spans="1:12">
      <c r="A69" s="302"/>
      <c r="B69" s="19">
        <v>65</v>
      </c>
      <c r="C69" s="78">
        <v>236800</v>
      </c>
      <c r="D69" s="78">
        <v>283300</v>
      </c>
      <c r="E69" s="78">
        <v>329600</v>
      </c>
      <c r="F69" s="78">
        <v>368000</v>
      </c>
      <c r="G69" s="78">
        <v>384400</v>
      </c>
      <c r="H69" s="78">
        <v>406200</v>
      </c>
      <c r="I69" s="78" t="s">
        <v>98</v>
      </c>
      <c r="J69" s="78" t="s">
        <v>98</v>
      </c>
      <c r="K69" s="78" t="s">
        <v>98</v>
      </c>
      <c r="L69" s="79" t="s">
        <v>98</v>
      </c>
    </row>
    <row r="70" spans="1:12">
      <c r="A70" s="302"/>
      <c r="B70" s="19">
        <v>66</v>
      </c>
      <c r="C70" s="78">
        <v>237300</v>
      </c>
      <c r="D70" s="78">
        <v>284000</v>
      </c>
      <c r="E70" s="78">
        <v>330000</v>
      </c>
      <c r="F70" s="78">
        <v>368700</v>
      </c>
      <c r="G70" s="78">
        <v>385000</v>
      </c>
      <c r="H70" s="78">
        <v>406500</v>
      </c>
      <c r="I70" s="78" t="s">
        <v>98</v>
      </c>
      <c r="J70" s="78" t="s">
        <v>98</v>
      </c>
      <c r="K70" s="78" t="s">
        <v>98</v>
      </c>
      <c r="L70" s="79" t="s">
        <v>98</v>
      </c>
    </row>
    <row r="71" spans="1:12">
      <c r="A71" s="302"/>
      <c r="B71" s="19">
        <v>67</v>
      </c>
      <c r="C71" s="78">
        <v>237800</v>
      </c>
      <c r="D71" s="78">
        <v>284700</v>
      </c>
      <c r="E71" s="78">
        <v>330600</v>
      </c>
      <c r="F71" s="78">
        <v>369400</v>
      </c>
      <c r="G71" s="78">
        <v>385600</v>
      </c>
      <c r="H71" s="78">
        <v>406800</v>
      </c>
      <c r="I71" s="78" t="s">
        <v>98</v>
      </c>
      <c r="J71" s="78" t="s">
        <v>98</v>
      </c>
      <c r="K71" s="78" t="s">
        <v>98</v>
      </c>
      <c r="L71" s="79" t="s">
        <v>98</v>
      </c>
    </row>
    <row r="72" spans="1:12">
      <c r="A72" s="302"/>
      <c r="B72" s="19">
        <v>68</v>
      </c>
      <c r="C72" s="78">
        <v>238400</v>
      </c>
      <c r="D72" s="78">
        <v>285600</v>
      </c>
      <c r="E72" s="78">
        <v>331300</v>
      </c>
      <c r="F72" s="78">
        <v>370000</v>
      </c>
      <c r="G72" s="78">
        <v>386200</v>
      </c>
      <c r="H72" s="78">
        <v>407100</v>
      </c>
      <c r="I72" s="78" t="s">
        <v>98</v>
      </c>
      <c r="J72" s="78" t="s">
        <v>98</v>
      </c>
      <c r="K72" s="78" t="s">
        <v>98</v>
      </c>
      <c r="L72" s="79" t="s">
        <v>98</v>
      </c>
    </row>
    <row r="73" spans="1:12">
      <c r="A73" s="302"/>
      <c r="B73" s="19">
        <v>69</v>
      </c>
      <c r="C73" s="78">
        <v>238900</v>
      </c>
      <c r="D73" s="78">
        <v>286600</v>
      </c>
      <c r="E73" s="78">
        <v>332100</v>
      </c>
      <c r="F73" s="78">
        <v>370300</v>
      </c>
      <c r="G73" s="78">
        <v>386600</v>
      </c>
      <c r="H73" s="78">
        <v>407300</v>
      </c>
      <c r="I73" s="78" t="s">
        <v>98</v>
      </c>
      <c r="J73" s="78" t="s">
        <v>98</v>
      </c>
      <c r="K73" s="78" t="s">
        <v>98</v>
      </c>
      <c r="L73" s="79" t="s">
        <v>98</v>
      </c>
    </row>
    <row r="74" spans="1:12">
      <c r="A74" s="302"/>
      <c r="B74" s="19">
        <v>70</v>
      </c>
      <c r="C74" s="78">
        <v>239400</v>
      </c>
      <c r="D74" s="78">
        <v>287400</v>
      </c>
      <c r="E74" s="78">
        <v>332800</v>
      </c>
      <c r="F74" s="78">
        <v>370900</v>
      </c>
      <c r="G74" s="78">
        <v>387100</v>
      </c>
      <c r="H74" s="78">
        <v>407600</v>
      </c>
      <c r="I74" s="78" t="s">
        <v>98</v>
      </c>
      <c r="J74" s="78" t="s">
        <v>98</v>
      </c>
      <c r="K74" s="78" t="s">
        <v>98</v>
      </c>
      <c r="L74" s="79" t="s">
        <v>98</v>
      </c>
    </row>
    <row r="75" spans="1:12">
      <c r="A75" s="302"/>
      <c r="B75" s="19">
        <v>71</v>
      </c>
      <c r="C75" s="78">
        <v>239900</v>
      </c>
      <c r="D75" s="78">
        <v>288200</v>
      </c>
      <c r="E75" s="78">
        <v>333500</v>
      </c>
      <c r="F75" s="78">
        <v>371600</v>
      </c>
      <c r="G75" s="78">
        <v>387600</v>
      </c>
      <c r="H75" s="78">
        <v>407900</v>
      </c>
      <c r="I75" s="78" t="s">
        <v>98</v>
      </c>
      <c r="J75" s="78" t="s">
        <v>98</v>
      </c>
      <c r="K75" s="78" t="s">
        <v>98</v>
      </c>
      <c r="L75" s="79" t="s">
        <v>98</v>
      </c>
    </row>
    <row r="76" spans="1:12">
      <c r="A76" s="302"/>
      <c r="B76" s="19">
        <v>72</v>
      </c>
      <c r="C76" s="78">
        <v>240400</v>
      </c>
      <c r="D76" s="78">
        <v>289000</v>
      </c>
      <c r="E76" s="78">
        <v>334100</v>
      </c>
      <c r="F76" s="78">
        <v>372200</v>
      </c>
      <c r="G76" s="78">
        <v>388200</v>
      </c>
      <c r="H76" s="78">
        <v>408100</v>
      </c>
      <c r="I76" s="78" t="s">
        <v>98</v>
      </c>
      <c r="J76" s="78" t="s">
        <v>98</v>
      </c>
      <c r="K76" s="78" t="s">
        <v>98</v>
      </c>
      <c r="L76" s="79" t="s">
        <v>98</v>
      </c>
    </row>
    <row r="77" spans="1:12">
      <c r="A77" s="302"/>
      <c r="B77" s="19">
        <v>73</v>
      </c>
      <c r="C77" s="78">
        <v>240900</v>
      </c>
      <c r="D77" s="78">
        <v>289700</v>
      </c>
      <c r="E77" s="78">
        <v>334600</v>
      </c>
      <c r="F77" s="78">
        <v>372500</v>
      </c>
      <c r="G77" s="78">
        <v>388500</v>
      </c>
      <c r="H77" s="78">
        <v>408300</v>
      </c>
      <c r="I77" s="78" t="s">
        <v>98</v>
      </c>
      <c r="J77" s="78" t="s">
        <v>98</v>
      </c>
      <c r="K77" s="78" t="s">
        <v>98</v>
      </c>
      <c r="L77" s="79" t="s">
        <v>98</v>
      </c>
    </row>
    <row r="78" spans="1:12">
      <c r="A78" s="302"/>
      <c r="B78" s="19">
        <v>74</v>
      </c>
      <c r="C78" s="78">
        <v>241400</v>
      </c>
      <c r="D78" s="78">
        <v>290200</v>
      </c>
      <c r="E78" s="78">
        <v>335200</v>
      </c>
      <c r="F78" s="78">
        <v>373100</v>
      </c>
      <c r="G78" s="78">
        <v>388900</v>
      </c>
      <c r="H78" s="78">
        <v>408600</v>
      </c>
      <c r="I78" s="78" t="s">
        <v>98</v>
      </c>
      <c r="J78" s="78" t="s">
        <v>98</v>
      </c>
      <c r="K78" s="78" t="s">
        <v>98</v>
      </c>
      <c r="L78" s="79" t="s">
        <v>98</v>
      </c>
    </row>
    <row r="79" spans="1:12">
      <c r="A79" s="302"/>
      <c r="B79" s="19">
        <v>75</v>
      </c>
      <c r="C79" s="78">
        <v>241800</v>
      </c>
      <c r="D79" s="78">
        <v>290600</v>
      </c>
      <c r="E79" s="78">
        <v>335700</v>
      </c>
      <c r="F79" s="78">
        <v>373800</v>
      </c>
      <c r="G79" s="78">
        <v>389300</v>
      </c>
      <c r="H79" s="78">
        <v>408900</v>
      </c>
      <c r="I79" s="78" t="s">
        <v>98</v>
      </c>
      <c r="J79" s="78" t="s">
        <v>98</v>
      </c>
      <c r="K79" s="78" t="s">
        <v>98</v>
      </c>
      <c r="L79" s="79" t="s">
        <v>98</v>
      </c>
    </row>
    <row r="80" spans="1:12">
      <c r="A80" s="302"/>
      <c r="B80" s="19">
        <v>76</v>
      </c>
      <c r="C80" s="78">
        <v>242300</v>
      </c>
      <c r="D80" s="78">
        <v>291000</v>
      </c>
      <c r="E80" s="78">
        <v>336300</v>
      </c>
      <c r="F80" s="78">
        <v>374400</v>
      </c>
      <c r="G80" s="78">
        <v>389700</v>
      </c>
      <c r="H80" s="78">
        <v>409100</v>
      </c>
      <c r="I80" s="78" t="s">
        <v>98</v>
      </c>
      <c r="J80" s="78" t="s">
        <v>98</v>
      </c>
      <c r="K80" s="78" t="s">
        <v>98</v>
      </c>
      <c r="L80" s="79" t="s">
        <v>98</v>
      </c>
    </row>
    <row r="81" spans="1:12">
      <c r="A81" s="302"/>
      <c r="B81" s="19">
        <v>77</v>
      </c>
      <c r="C81" s="78">
        <v>242800</v>
      </c>
      <c r="D81" s="78">
        <v>291200</v>
      </c>
      <c r="E81" s="78">
        <v>336600</v>
      </c>
      <c r="F81" s="78">
        <v>374800</v>
      </c>
      <c r="G81" s="78">
        <v>390000</v>
      </c>
      <c r="H81" s="78">
        <v>409300</v>
      </c>
      <c r="I81" s="78" t="s">
        <v>98</v>
      </c>
      <c r="J81" s="78" t="s">
        <v>98</v>
      </c>
      <c r="K81" s="78" t="s">
        <v>98</v>
      </c>
      <c r="L81" s="79" t="s">
        <v>98</v>
      </c>
    </row>
    <row r="82" spans="1:12">
      <c r="A82" s="302"/>
      <c r="B82" s="19">
        <v>78</v>
      </c>
      <c r="C82" s="78">
        <v>243300</v>
      </c>
      <c r="D82" s="78">
        <v>291500</v>
      </c>
      <c r="E82" s="78">
        <v>337100</v>
      </c>
      <c r="F82" s="78">
        <v>375300</v>
      </c>
      <c r="G82" s="78">
        <v>390300</v>
      </c>
      <c r="H82" s="78">
        <v>409600</v>
      </c>
      <c r="I82" s="78" t="s">
        <v>98</v>
      </c>
      <c r="J82" s="78" t="s">
        <v>98</v>
      </c>
      <c r="K82" s="78" t="s">
        <v>98</v>
      </c>
      <c r="L82" s="79" t="s">
        <v>98</v>
      </c>
    </row>
    <row r="83" spans="1:12">
      <c r="A83" s="302"/>
      <c r="B83" s="19">
        <v>79</v>
      </c>
      <c r="C83" s="78">
        <v>243800</v>
      </c>
      <c r="D83" s="78">
        <v>291700</v>
      </c>
      <c r="E83" s="78">
        <v>337500</v>
      </c>
      <c r="F83" s="78">
        <v>375900</v>
      </c>
      <c r="G83" s="78">
        <v>390600</v>
      </c>
      <c r="H83" s="78">
        <v>409900</v>
      </c>
      <c r="I83" s="78" t="s">
        <v>98</v>
      </c>
      <c r="J83" s="78" t="s">
        <v>98</v>
      </c>
      <c r="K83" s="78" t="s">
        <v>98</v>
      </c>
      <c r="L83" s="79" t="s">
        <v>98</v>
      </c>
    </row>
    <row r="84" spans="1:12">
      <c r="A84" s="302"/>
      <c r="B84" s="19">
        <v>80</v>
      </c>
      <c r="C84" s="78">
        <v>244300</v>
      </c>
      <c r="D84" s="78">
        <v>292000</v>
      </c>
      <c r="E84" s="78">
        <v>337900</v>
      </c>
      <c r="F84" s="78">
        <v>376400</v>
      </c>
      <c r="G84" s="78">
        <v>390800</v>
      </c>
      <c r="H84" s="78">
        <v>410100</v>
      </c>
      <c r="I84" s="78" t="s">
        <v>98</v>
      </c>
      <c r="J84" s="78" t="s">
        <v>98</v>
      </c>
      <c r="K84" s="78" t="s">
        <v>98</v>
      </c>
      <c r="L84" s="79" t="s">
        <v>98</v>
      </c>
    </row>
    <row r="85" spans="1:12">
      <c r="A85" s="302"/>
      <c r="B85" s="19">
        <v>81</v>
      </c>
      <c r="C85" s="78">
        <v>244700</v>
      </c>
      <c r="D85" s="78">
        <v>292200</v>
      </c>
      <c r="E85" s="78">
        <v>338300</v>
      </c>
      <c r="F85" s="78">
        <v>376900</v>
      </c>
      <c r="G85" s="78">
        <v>391000</v>
      </c>
      <c r="H85" s="78">
        <v>410300</v>
      </c>
      <c r="I85" s="78" t="s">
        <v>98</v>
      </c>
      <c r="J85" s="78" t="s">
        <v>98</v>
      </c>
      <c r="K85" s="78" t="s">
        <v>98</v>
      </c>
      <c r="L85" s="79" t="s">
        <v>98</v>
      </c>
    </row>
    <row r="86" spans="1:12">
      <c r="A86" s="302"/>
      <c r="B86" s="19">
        <v>82</v>
      </c>
      <c r="C86" s="78">
        <v>245200</v>
      </c>
      <c r="D86" s="78">
        <v>292400</v>
      </c>
      <c r="E86" s="78">
        <v>338800</v>
      </c>
      <c r="F86" s="78">
        <v>377500</v>
      </c>
      <c r="G86" s="78">
        <v>391300</v>
      </c>
      <c r="H86" s="78">
        <v>410600</v>
      </c>
      <c r="I86" s="78" t="s">
        <v>98</v>
      </c>
      <c r="J86" s="78" t="s">
        <v>98</v>
      </c>
      <c r="K86" s="78" t="s">
        <v>98</v>
      </c>
      <c r="L86" s="79" t="s">
        <v>98</v>
      </c>
    </row>
    <row r="87" spans="1:12">
      <c r="A87" s="302"/>
      <c r="B87" s="19">
        <v>83</v>
      </c>
      <c r="C87" s="78">
        <v>245600</v>
      </c>
      <c r="D87" s="78">
        <v>292700</v>
      </c>
      <c r="E87" s="78">
        <v>339300</v>
      </c>
      <c r="F87" s="78">
        <v>378000</v>
      </c>
      <c r="G87" s="78">
        <v>391600</v>
      </c>
      <c r="H87" s="78">
        <v>410900</v>
      </c>
      <c r="I87" s="78" t="s">
        <v>98</v>
      </c>
      <c r="J87" s="78" t="s">
        <v>98</v>
      </c>
      <c r="K87" s="78" t="s">
        <v>98</v>
      </c>
      <c r="L87" s="79" t="s">
        <v>98</v>
      </c>
    </row>
    <row r="88" spans="1:12">
      <c r="A88" s="302"/>
      <c r="B88" s="19">
        <v>84</v>
      </c>
      <c r="C88" s="78">
        <v>246000</v>
      </c>
      <c r="D88" s="78">
        <v>292900</v>
      </c>
      <c r="E88" s="78">
        <v>339800</v>
      </c>
      <c r="F88" s="78">
        <v>378300</v>
      </c>
      <c r="G88" s="78">
        <v>391800</v>
      </c>
      <c r="H88" s="78">
        <v>411100</v>
      </c>
      <c r="I88" s="78" t="s">
        <v>98</v>
      </c>
      <c r="J88" s="78" t="s">
        <v>98</v>
      </c>
      <c r="K88" s="78" t="s">
        <v>98</v>
      </c>
      <c r="L88" s="79" t="s">
        <v>98</v>
      </c>
    </row>
    <row r="89" spans="1:12">
      <c r="A89" s="302" t="s">
        <v>97</v>
      </c>
      <c r="B89" s="19">
        <v>85</v>
      </c>
      <c r="C89" s="78">
        <v>246400</v>
      </c>
      <c r="D89" s="78">
        <v>293200</v>
      </c>
      <c r="E89" s="78">
        <v>340100</v>
      </c>
      <c r="F89" s="78">
        <v>378700</v>
      </c>
      <c r="G89" s="78">
        <v>392000</v>
      </c>
      <c r="H89" s="78">
        <v>411300</v>
      </c>
      <c r="I89" s="78" t="s">
        <v>98</v>
      </c>
      <c r="J89" s="78" t="s">
        <v>98</v>
      </c>
      <c r="K89" s="78" t="s">
        <v>98</v>
      </c>
      <c r="L89" s="79" t="s">
        <v>98</v>
      </c>
    </row>
    <row r="90" spans="1:12">
      <c r="A90" s="302"/>
      <c r="B90" s="19">
        <v>86</v>
      </c>
      <c r="C90" s="78">
        <v>246800</v>
      </c>
      <c r="D90" s="78">
        <v>293500</v>
      </c>
      <c r="E90" s="78">
        <v>340500</v>
      </c>
      <c r="F90" s="78">
        <v>379200</v>
      </c>
      <c r="G90" s="78">
        <v>392300</v>
      </c>
      <c r="H90" s="78" t="s">
        <v>98</v>
      </c>
      <c r="I90" s="78" t="s">
        <v>98</v>
      </c>
      <c r="J90" s="78" t="s">
        <v>98</v>
      </c>
      <c r="K90" s="78" t="s">
        <v>98</v>
      </c>
      <c r="L90" s="79" t="s">
        <v>98</v>
      </c>
    </row>
    <row r="91" spans="1:12">
      <c r="A91" s="302"/>
      <c r="B91" s="19">
        <v>87</v>
      </c>
      <c r="C91" s="78">
        <v>247200</v>
      </c>
      <c r="D91" s="78">
        <v>293800</v>
      </c>
      <c r="E91" s="78">
        <v>341000</v>
      </c>
      <c r="F91" s="78">
        <v>379600</v>
      </c>
      <c r="G91" s="78">
        <v>392600</v>
      </c>
      <c r="H91" s="78" t="s">
        <v>98</v>
      </c>
      <c r="I91" s="78" t="s">
        <v>98</v>
      </c>
      <c r="J91" s="78" t="s">
        <v>98</v>
      </c>
      <c r="K91" s="78" t="s">
        <v>98</v>
      </c>
      <c r="L91" s="79" t="s">
        <v>98</v>
      </c>
    </row>
    <row r="92" spans="1:12">
      <c r="A92" s="302"/>
      <c r="B92" s="19">
        <v>88</v>
      </c>
      <c r="C92" s="78">
        <v>247600</v>
      </c>
      <c r="D92" s="78">
        <v>294100</v>
      </c>
      <c r="E92" s="78">
        <v>341400</v>
      </c>
      <c r="F92" s="78">
        <v>380000</v>
      </c>
      <c r="G92" s="78">
        <v>392800</v>
      </c>
      <c r="H92" s="78" t="s">
        <v>98</v>
      </c>
      <c r="I92" s="78" t="s">
        <v>98</v>
      </c>
      <c r="J92" s="78" t="s">
        <v>98</v>
      </c>
      <c r="K92" s="78" t="s">
        <v>98</v>
      </c>
      <c r="L92" s="79" t="s">
        <v>98</v>
      </c>
    </row>
    <row r="93" spans="1:12">
      <c r="A93" s="302"/>
      <c r="B93" s="19">
        <v>89</v>
      </c>
      <c r="C93" s="78">
        <v>248000</v>
      </c>
      <c r="D93" s="78">
        <v>294400</v>
      </c>
      <c r="E93" s="78">
        <v>341700</v>
      </c>
      <c r="F93" s="78">
        <v>380400</v>
      </c>
      <c r="G93" s="78">
        <v>393000</v>
      </c>
      <c r="H93" s="78" t="s">
        <v>98</v>
      </c>
      <c r="I93" s="78" t="s">
        <v>98</v>
      </c>
      <c r="J93" s="78" t="s">
        <v>98</v>
      </c>
      <c r="K93" s="78" t="s">
        <v>98</v>
      </c>
      <c r="L93" s="79" t="s">
        <v>98</v>
      </c>
    </row>
    <row r="94" spans="1:12">
      <c r="A94" s="302"/>
      <c r="B94" s="19">
        <v>90</v>
      </c>
      <c r="C94" s="78">
        <v>248500</v>
      </c>
      <c r="D94" s="78">
        <v>294800</v>
      </c>
      <c r="E94" s="78">
        <v>342100</v>
      </c>
      <c r="F94" s="78">
        <v>380900</v>
      </c>
      <c r="G94" s="78">
        <v>393300</v>
      </c>
      <c r="H94" s="78" t="s">
        <v>98</v>
      </c>
      <c r="I94" s="78" t="s">
        <v>98</v>
      </c>
      <c r="J94" s="78" t="s">
        <v>98</v>
      </c>
      <c r="K94" s="78" t="s">
        <v>98</v>
      </c>
      <c r="L94" s="79" t="s">
        <v>98</v>
      </c>
    </row>
    <row r="95" spans="1:12">
      <c r="A95" s="302"/>
      <c r="B95" s="19">
        <v>91</v>
      </c>
      <c r="C95" s="78">
        <v>248800</v>
      </c>
      <c r="D95" s="78">
        <v>295100</v>
      </c>
      <c r="E95" s="78">
        <v>342600</v>
      </c>
      <c r="F95" s="78">
        <v>381300</v>
      </c>
      <c r="G95" s="78">
        <v>393600</v>
      </c>
      <c r="H95" s="78" t="s">
        <v>98</v>
      </c>
      <c r="I95" s="78" t="s">
        <v>98</v>
      </c>
      <c r="J95" s="78" t="s">
        <v>98</v>
      </c>
      <c r="K95" s="78" t="s">
        <v>98</v>
      </c>
      <c r="L95" s="79" t="s">
        <v>98</v>
      </c>
    </row>
    <row r="96" spans="1:12">
      <c r="A96" s="302"/>
      <c r="B96" s="19">
        <v>92</v>
      </c>
      <c r="C96" s="78">
        <v>249100</v>
      </c>
      <c r="D96" s="78">
        <v>295500</v>
      </c>
      <c r="E96" s="78">
        <v>343000</v>
      </c>
      <c r="F96" s="78">
        <v>381700</v>
      </c>
      <c r="G96" s="78">
        <v>393800</v>
      </c>
      <c r="H96" s="78" t="s">
        <v>98</v>
      </c>
      <c r="I96" s="78" t="s">
        <v>98</v>
      </c>
      <c r="J96" s="78" t="s">
        <v>98</v>
      </c>
      <c r="K96" s="78" t="s">
        <v>98</v>
      </c>
      <c r="L96" s="79" t="s">
        <v>98</v>
      </c>
    </row>
    <row r="97" spans="1:12">
      <c r="A97" s="302"/>
      <c r="B97" s="19">
        <v>93</v>
      </c>
      <c r="C97" s="78">
        <v>249400</v>
      </c>
      <c r="D97" s="78">
        <v>295700</v>
      </c>
      <c r="E97" s="78">
        <v>343200</v>
      </c>
      <c r="F97" s="78">
        <v>382000</v>
      </c>
      <c r="G97" s="78">
        <v>394000</v>
      </c>
      <c r="H97" s="78" t="s">
        <v>98</v>
      </c>
      <c r="I97" s="78" t="s">
        <v>98</v>
      </c>
      <c r="J97" s="78" t="s">
        <v>98</v>
      </c>
      <c r="K97" s="78" t="s">
        <v>98</v>
      </c>
      <c r="L97" s="79" t="s">
        <v>98</v>
      </c>
    </row>
    <row r="98" spans="1:12">
      <c r="A98" s="302"/>
      <c r="B98" s="19">
        <v>94</v>
      </c>
      <c r="C98" s="78" t="s">
        <v>98</v>
      </c>
      <c r="D98" s="78">
        <v>295900</v>
      </c>
      <c r="E98" s="78">
        <v>343600</v>
      </c>
      <c r="F98" s="78">
        <v>382500</v>
      </c>
      <c r="G98" s="78" t="s">
        <v>98</v>
      </c>
      <c r="H98" s="78" t="s">
        <v>98</v>
      </c>
      <c r="I98" s="78" t="s">
        <v>98</v>
      </c>
      <c r="J98" s="78" t="s">
        <v>98</v>
      </c>
      <c r="K98" s="78" t="s">
        <v>98</v>
      </c>
      <c r="L98" s="79" t="s">
        <v>98</v>
      </c>
    </row>
    <row r="99" spans="1:12">
      <c r="A99" s="302"/>
      <c r="B99" s="19">
        <v>95</v>
      </c>
      <c r="C99" s="78" t="s">
        <v>98</v>
      </c>
      <c r="D99" s="78">
        <v>296200</v>
      </c>
      <c r="E99" s="78">
        <v>344100</v>
      </c>
      <c r="F99" s="78">
        <v>382900</v>
      </c>
      <c r="G99" s="78" t="s">
        <v>98</v>
      </c>
      <c r="H99" s="78" t="s">
        <v>98</v>
      </c>
      <c r="I99" s="78" t="s">
        <v>98</v>
      </c>
      <c r="J99" s="78" t="s">
        <v>98</v>
      </c>
      <c r="K99" s="78" t="s">
        <v>98</v>
      </c>
      <c r="L99" s="79" t="s">
        <v>98</v>
      </c>
    </row>
    <row r="100" spans="1:12">
      <c r="A100" s="302"/>
      <c r="B100" s="19">
        <v>96</v>
      </c>
      <c r="C100" s="78" t="s">
        <v>98</v>
      </c>
      <c r="D100" s="78">
        <v>296600</v>
      </c>
      <c r="E100" s="78">
        <v>344500</v>
      </c>
      <c r="F100" s="78">
        <v>383300</v>
      </c>
      <c r="G100" s="78" t="s">
        <v>98</v>
      </c>
      <c r="H100" s="78" t="s">
        <v>98</v>
      </c>
      <c r="I100" s="78" t="s">
        <v>98</v>
      </c>
      <c r="J100" s="78" t="s">
        <v>98</v>
      </c>
      <c r="K100" s="78" t="s">
        <v>98</v>
      </c>
      <c r="L100" s="79" t="s">
        <v>98</v>
      </c>
    </row>
    <row r="101" spans="1:12">
      <c r="A101" s="302"/>
      <c r="B101" s="19">
        <v>97</v>
      </c>
      <c r="C101" s="78" t="s">
        <v>98</v>
      </c>
      <c r="D101" s="78">
        <v>296800</v>
      </c>
      <c r="E101" s="78">
        <v>344700</v>
      </c>
      <c r="F101" s="78">
        <v>383600</v>
      </c>
      <c r="G101" s="78" t="s">
        <v>98</v>
      </c>
      <c r="H101" s="78" t="s">
        <v>98</v>
      </c>
      <c r="I101" s="78" t="s">
        <v>98</v>
      </c>
      <c r="J101" s="78" t="s">
        <v>98</v>
      </c>
      <c r="K101" s="78" t="s">
        <v>98</v>
      </c>
      <c r="L101" s="79" t="s">
        <v>98</v>
      </c>
    </row>
    <row r="102" spans="1:12">
      <c r="A102" s="302"/>
      <c r="B102" s="19">
        <v>98</v>
      </c>
      <c r="C102" s="78" t="s">
        <v>98</v>
      </c>
      <c r="D102" s="78">
        <v>297100</v>
      </c>
      <c r="E102" s="78">
        <v>345100</v>
      </c>
      <c r="F102" s="78">
        <v>384100</v>
      </c>
      <c r="G102" s="78" t="s">
        <v>98</v>
      </c>
      <c r="H102" s="78" t="s">
        <v>98</v>
      </c>
      <c r="I102" s="78" t="s">
        <v>98</v>
      </c>
      <c r="J102" s="78" t="s">
        <v>98</v>
      </c>
      <c r="K102" s="78" t="s">
        <v>98</v>
      </c>
      <c r="L102" s="79" t="s">
        <v>98</v>
      </c>
    </row>
    <row r="103" spans="1:12">
      <c r="A103" s="302"/>
      <c r="B103" s="19">
        <v>99</v>
      </c>
      <c r="C103" s="78" t="s">
        <v>98</v>
      </c>
      <c r="D103" s="78">
        <v>297500</v>
      </c>
      <c r="E103" s="78">
        <v>345500</v>
      </c>
      <c r="F103" s="78">
        <v>384500</v>
      </c>
      <c r="G103" s="78" t="s">
        <v>98</v>
      </c>
      <c r="H103" s="78" t="s">
        <v>98</v>
      </c>
      <c r="I103" s="78" t="s">
        <v>98</v>
      </c>
      <c r="J103" s="78" t="s">
        <v>98</v>
      </c>
      <c r="K103" s="78" t="s">
        <v>98</v>
      </c>
      <c r="L103" s="79" t="s">
        <v>98</v>
      </c>
    </row>
    <row r="104" spans="1:12">
      <c r="A104" s="302"/>
      <c r="B104" s="19">
        <v>100</v>
      </c>
      <c r="C104" s="78" t="s">
        <v>98</v>
      </c>
      <c r="D104" s="78">
        <v>297900</v>
      </c>
      <c r="E104" s="78">
        <v>345800</v>
      </c>
      <c r="F104" s="78">
        <v>384900</v>
      </c>
      <c r="G104" s="78" t="s">
        <v>98</v>
      </c>
      <c r="H104" s="78" t="s">
        <v>98</v>
      </c>
      <c r="I104" s="78" t="s">
        <v>98</v>
      </c>
      <c r="J104" s="78" t="s">
        <v>98</v>
      </c>
      <c r="K104" s="78" t="s">
        <v>98</v>
      </c>
      <c r="L104" s="79" t="s">
        <v>98</v>
      </c>
    </row>
    <row r="105" spans="1:12">
      <c r="A105" s="302"/>
      <c r="B105" s="19">
        <v>101</v>
      </c>
      <c r="C105" s="78" t="s">
        <v>98</v>
      </c>
      <c r="D105" s="78">
        <v>298100</v>
      </c>
      <c r="E105" s="78">
        <v>346100</v>
      </c>
      <c r="F105" s="78">
        <v>385200</v>
      </c>
      <c r="G105" s="78" t="s">
        <v>98</v>
      </c>
      <c r="H105" s="78" t="s">
        <v>98</v>
      </c>
      <c r="I105" s="78" t="s">
        <v>98</v>
      </c>
      <c r="J105" s="78" t="s">
        <v>98</v>
      </c>
      <c r="K105" s="78" t="s">
        <v>98</v>
      </c>
      <c r="L105" s="79" t="s">
        <v>98</v>
      </c>
    </row>
    <row r="106" spans="1:12">
      <c r="A106" s="302"/>
      <c r="B106" s="19">
        <v>102</v>
      </c>
      <c r="C106" s="78" t="s">
        <v>98</v>
      </c>
      <c r="D106" s="78">
        <v>298400</v>
      </c>
      <c r="E106" s="78">
        <v>346500</v>
      </c>
      <c r="F106" s="78">
        <v>385700</v>
      </c>
      <c r="G106" s="78" t="s">
        <v>98</v>
      </c>
      <c r="H106" s="78" t="s">
        <v>98</v>
      </c>
      <c r="I106" s="78" t="s">
        <v>98</v>
      </c>
      <c r="J106" s="78" t="s">
        <v>98</v>
      </c>
      <c r="K106" s="78" t="s">
        <v>98</v>
      </c>
      <c r="L106" s="79" t="s">
        <v>98</v>
      </c>
    </row>
    <row r="107" spans="1:12">
      <c r="A107" s="302"/>
      <c r="B107" s="19">
        <v>103</v>
      </c>
      <c r="C107" s="78" t="s">
        <v>98</v>
      </c>
      <c r="D107" s="78">
        <v>298800</v>
      </c>
      <c r="E107" s="78">
        <v>346900</v>
      </c>
      <c r="F107" s="78">
        <v>386100</v>
      </c>
      <c r="G107" s="78" t="s">
        <v>98</v>
      </c>
      <c r="H107" s="78" t="s">
        <v>98</v>
      </c>
      <c r="I107" s="78" t="s">
        <v>98</v>
      </c>
      <c r="J107" s="78" t="s">
        <v>98</v>
      </c>
      <c r="K107" s="78" t="s">
        <v>98</v>
      </c>
      <c r="L107" s="79" t="s">
        <v>98</v>
      </c>
    </row>
    <row r="108" spans="1:12">
      <c r="A108" s="302"/>
      <c r="B108" s="19">
        <v>104</v>
      </c>
      <c r="C108" s="78" t="s">
        <v>98</v>
      </c>
      <c r="D108" s="78">
        <v>299100</v>
      </c>
      <c r="E108" s="78">
        <v>347300</v>
      </c>
      <c r="F108" s="78">
        <v>386500</v>
      </c>
      <c r="G108" s="78" t="s">
        <v>98</v>
      </c>
      <c r="H108" s="78" t="s">
        <v>98</v>
      </c>
      <c r="I108" s="78" t="s">
        <v>98</v>
      </c>
      <c r="J108" s="78" t="s">
        <v>98</v>
      </c>
      <c r="K108" s="78" t="s">
        <v>98</v>
      </c>
      <c r="L108" s="79" t="s">
        <v>98</v>
      </c>
    </row>
    <row r="109" spans="1:12">
      <c r="A109" s="302"/>
      <c r="B109" s="19">
        <v>105</v>
      </c>
      <c r="C109" s="78" t="s">
        <v>98</v>
      </c>
      <c r="D109" s="78">
        <v>299300</v>
      </c>
      <c r="E109" s="78">
        <v>347800</v>
      </c>
      <c r="F109" s="78">
        <v>386800</v>
      </c>
      <c r="G109" s="78" t="s">
        <v>98</v>
      </c>
      <c r="H109" s="78" t="s">
        <v>98</v>
      </c>
      <c r="I109" s="78" t="s">
        <v>98</v>
      </c>
      <c r="J109" s="78" t="s">
        <v>98</v>
      </c>
      <c r="K109" s="78" t="s">
        <v>98</v>
      </c>
      <c r="L109" s="79" t="s">
        <v>98</v>
      </c>
    </row>
    <row r="110" spans="1:12">
      <c r="A110" s="302"/>
      <c r="B110" s="19">
        <v>106</v>
      </c>
      <c r="C110" s="78" t="s">
        <v>98</v>
      </c>
      <c r="D110" s="78">
        <v>299600</v>
      </c>
      <c r="E110" s="78">
        <v>348200</v>
      </c>
      <c r="F110" s="78"/>
      <c r="G110" s="78" t="s">
        <v>98</v>
      </c>
      <c r="H110" s="78" t="s">
        <v>98</v>
      </c>
      <c r="I110" s="78" t="s">
        <v>98</v>
      </c>
      <c r="J110" s="78" t="s">
        <v>98</v>
      </c>
      <c r="K110" s="78" t="s">
        <v>98</v>
      </c>
      <c r="L110" s="79" t="s">
        <v>98</v>
      </c>
    </row>
    <row r="111" spans="1:12">
      <c r="A111" s="302"/>
      <c r="B111" s="19">
        <v>107</v>
      </c>
      <c r="C111" s="78" t="s">
        <v>98</v>
      </c>
      <c r="D111" s="78">
        <v>300000</v>
      </c>
      <c r="E111" s="78">
        <v>348600</v>
      </c>
      <c r="F111" s="78"/>
      <c r="G111" s="78" t="s">
        <v>98</v>
      </c>
      <c r="H111" s="78" t="s">
        <v>98</v>
      </c>
      <c r="I111" s="78" t="s">
        <v>98</v>
      </c>
      <c r="J111" s="78" t="s">
        <v>98</v>
      </c>
      <c r="K111" s="78" t="s">
        <v>98</v>
      </c>
      <c r="L111" s="79" t="s">
        <v>98</v>
      </c>
    </row>
    <row r="112" spans="1:12">
      <c r="A112" s="302"/>
      <c r="B112" s="19">
        <v>108</v>
      </c>
      <c r="C112" s="78" t="s">
        <v>98</v>
      </c>
      <c r="D112" s="78">
        <v>300300</v>
      </c>
      <c r="E112" s="78">
        <v>349000</v>
      </c>
      <c r="F112" s="78"/>
      <c r="G112" s="78" t="s">
        <v>98</v>
      </c>
      <c r="H112" s="78" t="s">
        <v>98</v>
      </c>
      <c r="I112" s="78" t="s">
        <v>98</v>
      </c>
      <c r="J112" s="78" t="s">
        <v>98</v>
      </c>
      <c r="K112" s="78" t="s">
        <v>98</v>
      </c>
      <c r="L112" s="79" t="s">
        <v>98</v>
      </c>
    </row>
    <row r="113" spans="1:12">
      <c r="A113" s="302"/>
      <c r="B113" s="19">
        <v>109</v>
      </c>
      <c r="C113" s="78" t="s">
        <v>98</v>
      </c>
      <c r="D113" s="78">
        <v>300500</v>
      </c>
      <c r="E113" s="78">
        <v>349500</v>
      </c>
      <c r="F113" s="78"/>
      <c r="G113" s="78" t="s">
        <v>98</v>
      </c>
      <c r="H113" s="78" t="s">
        <v>98</v>
      </c>
      <c r="I113" s="78" t="s">
        <v>98</v>
      </c>
      <c r="J113" s="78" t="s">
        <v>98</v>
      </c>
      <c r="K113" s="78" t="s">
        <v>98</v>
      </c>
      <c r="L113" s="79" t="s">
        <v>98</v>
      </c>
    </row>
    <row r="114" spans="1:12">
      <c r="A114" s="302"/>
      <c r="B114" s="19">
        <v>110</v>
      </c>
      <c r="C114" s="78" t="s">
        <v>98</v>
      </c>
      <c r="D114" s="78">
        <v>300900</v>
      </c>
      <c r="E114" s="78">
        <v>349900</v>
      </c>
      <c r="F114" s="78"/>
      <c r="G114" s="78" t="s">
        <v>98</v>
      </c>
      <c r="H114" s="78" t="s">
        <v>98</v>
      </c>
      <c r="I114" s="78" t="s">
        <v>98</v>
      </c>
      <c r="J114" s="78" t="s">
        <v>98</v>
      </c>
      <c r="K114" s="78" t="s">
        <v>98</v>
      </c>
      <c r="L114" s="79" t="s">
        <v>98</v>
      </c>
    </row>
    <row r="115" spans="1:12">
      <c r="A115" s="302"/>
      <c r="B115" s="19">
        <v>111</v>
      </c>
      <c r="C115" s="78" t="s">
        <v>98</v>
      </c>
      <c r="D115" s="78">
        <v>301300</v>
      </c>
      <c r="E115" s="78">
        <v>350200</v>
      </c>
      <c r="F115" s="78"/>
      <c r="G115" s="78" t="s">
        <v>98</v>
      </c>
      <c r="H115" s="78" t="s">
        <v>98</v>
      </c>
      <c r="I115" s="78" t="s">
        <v>98</v>
      </c>
      <c r="J115" s="78" t="s">
        <v>98</v>
      </c>
      <c r="K115" s="78" t="s">
        <v>98</v>
      </c>
      <c r="L115" s="79" t="s">
        <v>98</v>
      </c>
    </row>
    <row r="116" spans="1:12">
      <c r="A116" s="302"/>
      <c r="B116" s="19">
        <v>112</v>
      </c>
      <c r="C116" s="78" t="s">
        <v>98</v>
      </c>
      <c r="D116" s="78">
        <v>301600</v>
      </c>
      <c r="E116" s="78">
        <v>350500</v>
      </c>
      <c r="F116" s="78"/>
      <c r="G116" s="78" t="s">
        <v>98</v>
      </c>
      <c r="H116" s="78" t="s">
        <v>98</v>
      </c>
      <c r="I116" s="78" t="s">
        <v>98</v>
      </c>
      <c r="J116" s="78" t="s">
        <v>98</v>
      </c>
      <c r="K116" s="78" t="s">
        <v>98</v>
      </c>
      <c r="L116" s="79" t="s">
        <v>98</v>
      </c>
    </row>
    <row r="117" spans="1:12">
      <c r="A117" s="302"/>
      <c r="B117" s="19">
        <v>113</v>
      </c>
      <c r="C117" s="78" t="s">
        <v>98</v>
      </c>
      <c r="D117" s="78">
        <v>301800</v>
      </c>
      <c r="E117" s="78">
        <v>351000</v>
      </c>
      <c r="F117" s="78"/>
      <c r="G117" s="78" t="s">
        <v>98</v>
      </c>
      <c r="H117" s="78" t="s">
        <v>98</v>
      </c>
      <c r="I117" s="78" t="s">
        <v>98</v>
      </c>
      <c r="J117" s="78" t="s">
        <v>98</v>
      </c>
      <c r="K117" s="78" t="s">
        <v>98</v>
      </c>
      <c r="L117" s="79" t="s">
        <v>98</v>
      </c>
    </row>
    <row r="118" spans="1:12">
      <c r="A118" s="302"/>
      <c r="B118" s="19">
        <v>114</v>
      </c>
      <c r="C118" s="78" t="s">
        <v>98</v>
      </c>
      <c r="D118" s="78">
        <v>302000</v>
      </c>
      <c r="E118" s="78" t="s">
        <v>98</v>
      </c>
      <c r="F118" s="78"/>
      <c r="G118" s="78" t="s">
        <v>98</v>
      </c>
      <c r="H118" s="78" t="s">
        <v>98</v>
      </c>
      <c r="I118" s="78" t="s">
        <v>98</v>
      </c>
      <c r="J118" s="78" t="s">
        <v>98</v>
      </c>
      <c r="K118" s="78" t="s">
        <v>98</v>
      </c>
      <c r="L118" s="79" t="s">
        <v>98</v>
      </c>
    </row>
    <row r="119" spans="1:12">
      <c r="A119" s="302"/>
      <c r="B119" s="19">
        <v>115</v>
      </c>
      <c r="C119" s="78" t="s">
        <v>98</v>
      </c>
      <c r="D119" s="78">
        <v>302300</v>
      </c>
      <c r="E119" s="78" t="s">
        <v>98</v>
      </c>
      <c r="F119" s="78"/>
      <c r="G119" s="78" t="s">
        <v>98</v>
      </c>
      <c r="H119" s="78" t="s">
        <v>98</v>
      </c>
      <c r="I119" s="78" t="s">
        <v>98</v>
      </c>
      <c r="J119" s="78" t="s">
        <v>98</v>
      </c>
      <c r="K119" s="78" t="s">
        <v>98</v>
      </c>
      <c r="L119" s="79" t="s">
        <v>98</v>
      </c>
    </row>
    <row r="120" spans="1:12">
      <c r="A120" s="302"/>
      <c r="B120" s="19">
        <v>116</v>
      </c>
      <c r="C120" s="78" t="s">
        <v>98</v>
      </c>
      <c r="D120" s="78">
        <v>302700</v>
      </c>
      <c r="E120" s="78" t="s">
        <v>98</v>
      </c>
      <c r="F120" s="78"/>
      <c r="G120" s="78" t="s">
        <v>98</v>
      </c>
      <c r="H120" s="78" t="s">
        <v>98</v>
      </c>
      <c r="I120" s="78" t="s">
        <v>98</v>
      </c>
      <c r="J120" s="78" t="s">
        <v>98</v>
      </c>
      <c r="K120" s="78" t="s">
        <v>98</v>
      </c>
      <c r="L120" s="79" t="s">
        <v>98</v>
      </c>
    </row>
    <row r="121" spans="1:12">
      <c r="A121" s="302"/>
      <c r="B121" s="19">
        <v>117</v>
      </c>
      <c r="C121" s="78" t="s">
        <v>98</v>
      </c>
      <c r="D121" s="78">
        <v>302900</v>
      </c>
      <c r="E121" s="78" t="s">
        <v>98</v>
      </c>
      <c r="F121" s="78"/>
      <c r="G121" s="78" t="s">
        <v>98</v>
      </c>
      <c r="H121" s="78" t="s">
        <v>98</v>
      </c>
      <c r="I121" s="78" t="s">
        <v>98</v>
      </c>
      <c r="J121" s="78" t="s">
        <v>98</v>
      </c>
      <c r="K121" s="78" t="s">
        <v>98</v>
      </c>
      <c r="L121" s="79" t="s">
        <v>98</v>
      </c>
    </row>
    <row r="122" spans="1:12">
      <c r="A122" s="302"/>
      <c r="B122" s="19">
        <v>118</v>
      </c>
      <c r="C122" s="78" t="s">
        <v>98</v>
      </c>
      <c r="D122" s="78">
        <v>303100</v>
      </c>
      <c r="E122" s="78" t="s">
        <v>98</v>
      </c>
      <c r="F122" s="78" t="s">
        <v>98</v>
      </c>
      <c r="G122" s="78" t="s">
        <v>98</v>
      </c>
      <c r="H122" s="78" t="s">
        <v>98</v>
      </c>
      <c r="I122" s="78" t="s">
        <v>98</v>
      </c>
      <c r="J122" s="78" t="s">
        <v>98</v>
      </c>
      <c r="K122" s="78" t="s">
        <v>98</v>
      </c>
      <c r="L122" s="79" t="s">
        <v>98</v>
      </c>
    </row>
    <row r="123" spans="1:12">
      <c r="A123" s="302"/>
      <c r="B123" s="19">
        <v>119</v>
      </c>
      <c r="C123" s="78" t="s">
        <v>98</v>
      </c>
      <c r="D123" s="78">
        <v>303400</v>
      </c>
      <c r="E123" s="78" t="s">
        <v>98</v>
      </c>
      <c r="F123" s="78" t="s">
        <v>98</v>
      </c>
      <c r="G123" s="78" t="s">
        <v>98</v>
      </c>
      <c r="H123" s="78" t="s">
        <v>98</v>
      </c>
      <c r="I123" s="78" t="s">
        <v>98</v>
      </c>
      <c r="J123" s="78" t="s">
        <v>98</v>
      </c>
      <c r="K123" s="78" t="s">
        <v>98</v>
      </c>
      <c r="L123" s="79" t="s">
        <v>98</v>
      </c>
    </row>
    <row r="124" spans="1:12">
      <c r="A124" s="302"/>
      <c r="B124" s="19">
        <v>120</v>
      </c>
      <c r="C124" s="78" t="s">
        <v>98</v>
      </c>
      <c r="D124" s="78">
        <v>303700</v>
      </c>
      <c r="E124" s="78" t="s">
        <v>98</v>
      </c>
      <c r="F124" s="78" t="s">
        <v>98</v>
      </c>
      <c r="G124" s="78" t="s">
        <v>98</v>
      </c>
      <c r="H124" s="78" t="s">
        <v>98</v>
      </c>
      <c r="I124" s="78" t="s">
        <v>98</v>
      </c>
      <c r="J124" s="78" t="s">
        <v>98</v>
      </c>
      <c r="K124" s="78" t="s">
        <v>98</v>
      </c>
      <c r="L124" s="79" t="s">
        <v>98</v>
      </c>
    </row>
    <row r="125" spans="1:12">
      <c r="A125" s="302"/>
      <c r="B125" s="19">
        <v>121</v>
      </c>
      <c r="C125" s="78" t="s">
        <v>98</v>
      </c>
      <c r="D125" s="78">
        <v>304100</v>
      </c>
      <c r="E125" s="78" t="s">
        <v>98</v>
      </c>
      <c r="F125" s="78" t="s">
        <v>98</v>
      </c>
      <c r="G125" s="78" t="s">
        <v>98</v>
      </c>
      <c r="H125" s="78" t="s">
        <v>98</v>
      </c>
      <c r="I125" s="78" t="s">
        <v>98</v>
      </c>
      <c r="J125" s="78" t="s">
        <v>98</v>
      </c>
      <c r="K125" s="78" t="s">
        <v>98</v>
      </c>
      <c r="L125" s="79" t="s">
        <v>98</v>
      </c>
    </row>
    <row r="126" spans="1:12">
      <c r="A126" s="302"/>
      <c r="B126" s="19">
        <v>122</v>
      </c>
      <c r="C126" s="78" t="s">
        <v>98</v>
      </c>
      <c r="D126" s="78">
        <v>304300</v>
      </c>
      <c r="E126" s="78" t="s">
        <v>98</v>
      </c>
      <c r="F126" s="78" t="s">
        <v>98</v>
      </c>
      <c r="G126" s="78" t="s">
        <v>98</v>
      </c>
      <c r="H126" s="78" t="s">
        <v>98</v>
      </c>
      <c r="I126" s="78" t="s">
        <v>98</v>
      </c>
      <c r="J126" s="78" t="s">
        <v>98</v>
      </c>
      <c r="K126" s="78" t="s">
        <v>98</v>
      </c>
      <c r="L126" s="79" t="s">
        <v>98</v>
      </c>
    </row>
    <row r="127" spans="1:12">
      <c r="A127" s="302"/>
      <c r="B127" s="19">
        <v>123</v>
      </c>
      <c r="C127" s="78" t="s">
        <v>98</v>
      </c>
      <c r="D127" s="78">
        <v>304600</v>
      </c>
      <c r="E127" s="78" t="s">
        <v>98</v>
      </c>
      <c r="F127" s="78" t="s">
        <v>98</v>
      </c>
      <c r="G127" s="78" t="s">
        <v>98</v>
      </c>
      <c r="H127" s="78" t="s">
        <v>98</v>
      </c>
      <c r="I127" s="78" t="s">
        <v>98</v>
      </c>
      <c r="J127" s="78" t="s">
        <v>98</v>
      </c>
      <c r="K127" s="78" t="s">
        <v>98</v>
      </c>
      <c r="L127" s="79" t="s">
        <v>98</v>
      </c>
    </row>
    <row r="128" spans="1:12">
      <c r="A128" s="302"/>
      <c r="B128" s="19">
        <v>124</v>
      </c>
      <c r="C128" s="78" t="s">
        <v>98</v>
      </c>
      <c r="D128" s="78">
        <v>304900</v>
      </c>
      <c r="E128" s="78" t="s">
        <v>98</v>
      </c>
      <c r="F128" s="78" t="s">
        <v>98</v>
      </c>
      <c r="G128" s="78" t="s">
        <v>98</v>
      </c>
      <c r="H128" s="78" t="s">
        <v>98</v>
      </c>
      <c r="I128" s="78" t="s">
        <v>98</v>
      </c>
      <c r="J128" s="78" t="s">
        <v>98</v>
      </c>
      <c r="K128" s="78" t="s">
        <v>98</v>
      </c>
      <c r="L128" s="79" t="s">
        <v>98</v>
      </c>
    </row>
    <row r="129" spans="1:12">
      <c r="A129" s="303"/>
      <c r="B129" s="19">
        <v>125</v>
      </c>
      <c r="C129" s="78" t="s">
        <v>98</v>
      </c>
      <c r="D129" s="78">
        <v>305200</v>
      </c>
      <c r="E129" s="78" t="s">
        <v>98</v>
      </c>
      <c r="F129" s="78" t="s">
        <v>98</v>
      </c>
      <c r="G129" s="78" t="s">
        <v>98</v>
      </c>
      <c r="H129" s="78" t="s">
        <v>98</v>
      </c>
      <c r="I129" s="78" t="s">
        <v>98</v>
      </c>
      <c r="J129" s="78" t="s">
        <v>98</v>
      </c>
      <c r="K129" s="78" t="s">
        <v>98</v>
      </c>
      <c r="L129" s="79" t="s">
        <v>98</v>
      </c>
    </row>
    <row r="130" spans="1:12" ht="26.4">
      <c r="A130" s="299" t="s">
        <v>99</v>
      </c>
      <c r="B130" s="83"/>
      <c r="C130" s="84" t="s">
        <v>100</v>
      </c>
      <c r="D130" s="84" t="s">
        <v>100</v>
      </c>
      <c r="E130" s="84" t="s">
        <v>100</v>
      </c>
      <c r="F130" s="84" t="s">
        <v>100</v>
      </c>
      <c r="G130" s="84" t="s">
        <v>100</v>
      </c>
      <c r="H130" s="84" t="s">
        <v>100</v>
      </c>
      <c r="I130" s="84" t="s">
        <v>100</v>
      </c>
      <c r="J130" s="84" t="s">
        <v>100</v>
      </c>
      <c r="K130" s="84" t="s">
        <v>100</v>
      </c>
      <c r="L130" s="85" t="s">
        <v>100</v>
      </c>
    </row>
    <row r="131" spans="1:12">
      <c r="A131" s="300"/>
      <c r="B131" s="86"/>
      <c r="C131" s="132" t="s">
        <v>96</v>
      </c>
      <c r="D131" s="132" t="s">
        <v>96</v>
      </c>
      <c r="E131" s="132" t="s">
        <v>96</v>
      </c>
      <c r="F131" s="132" t="s">
        <v>96</v>
      </c>
      <c r="G131" s="132" t="s">
        <v>96</v>
      </c>
      <c r="H131" s="132" t="s">
        <v>96</v>
      </c>
      <c r="I131" s="132" t="s">
        <v>96</v>
      </c>
      <c r="J131" s="132" t="s">
        <v>96</v>
      </c>
      <c r="K131" s="132" t="s">
        <v>96</v>
      </c>
      <c r="L131" s="133" t="s">
        <v>96</v>
      </c>
    </row>
    <row r="132" spans="1:12" ht="13.8" thickBot="1">
      <c r="A132" s="301"/>
      <c r="B132" s="87"/>
      <c r="C132" s="80">
        <v>188700</v>
      </c>
      <c r="D132" s="80">
        <v>216200</v>
      </c>
      <c r="E132" s="80">
        <v>256200</v>
      </c>
      <c r="F132" s="80">
        <v>275600</v>
      </c>
      <c r="G132" s="80">
        <v>290700</v>
      </c>
      <c r="H132" s="80">
        <v>316200</v>
      </c>
      <c r="I132" s="80">
        <v>358000</v>
      </c>
      <c r="J132" s="80">
        <v>391200</v>
      </c>
      <c r="K132" s="80">
        <v>442400</v>
      </c>
      <c r="L132" s="81">
        <v>522800</v>
      </c>
    </row>
  </sheetData>
  <sheetProtection sheet="1" objects="1" scenarios="1" selectLockedCells="1"/>
  <mergeCells count="5">
    <mergeCell ref="A130:A132"/>
    <mergeCell ref="A89:A129"/>
    <mergeCell ref="A45:A88"/>
    <mergeCell ref="A2:A3"/>
    <mergeCell ref="A4:A44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6AB08-5B43-4652-B8FA-6E01FFCCC64B}">
  <dimension ref="A1:L132"/>
  <sheetViews>
    <sheetView topLeftCell="A55" workbookViewId="0">
      <selection activeCell="J124" sqref="J124"/>
    </sheetView>
  </sheetViews>
  <sheetFormatPr defaultRowHeight="13.2"/>
  <cols>
    <col min="1" max="1" width="8.77734375" style="143" customWidth="1"/>
    <col min="2" max="2" width="5.109375" style="143" customWidth="1"/>
    <col min="3" max="12" width="9.109375" style="143" customWidth="1"/>
    <col min="13" max="16384" width="8.88671875" style="100"/>
  </cols>
  <sheetData>
    <row r="1" spans="1:12" ht="13.8" thickBot="1">
      <c r="A1" s="143" t="s">
        <v>109</v>
      </c>
    </row>
    <row r="2" spans="1:12">
      <c r="A2" s="313" t="s">
        <v>92</v>
      </c>
      <c r="B2" s="144"/>
      <c r="C2" s="141">
        <v>1</v>
      </c>
      <c r="D2" s="141">
        <v>2</v>
      </c>
      <c r="E2" s="141">
        <v>3</v>
      </c>
      <c r="F2" s="141">
        <v>4</v>
      </c>
      <c r="G2" s="141">
        <v>5</v>
      </c>
      <c r="H2" s="141">
        <v>6</v>
      </c>
      <c r="I2" s="141">
        <v>7</v>
      </c>
      <c r="J2" s="141">
        <v>8</v>
      </c>
      <c r="K2" s="141">
        <v>9</v>
      </c>
      <c r="L2" s="142">
        <v>10</v>
      </c>
    </row>
    <row r="3" spans="1:12">
      <c r="A3" s="314"/>
      <c r="B3" s="222" t="s">
        <v>93</v>
      </c>
      <c r="C3" s="145" t="s">
        <v>94</v>
      </c>
      <c r="D3" s="145" t="s">
        <v>94</v>
      </c>
      <c r="E3" s="145" t="s">
        <v>94</v>
      </c>
      <c r="F3" s="145" t="s">
        <v>94</v>
      </c>
      <c r="G3" s="145" t="s">
        <v>94</v>
      </c>
      <c r="H3" s="145" t="s">
        <v>94</v>
      </c>
      <c r="I3" s="145" t="s">
        <v>94</v>
      </c>
      <c r="J3" s="145" t="s">
        <v>94</v>
      </c>
      <c r="K3" s="145" t="s">
        <v>94</v>
      </c>
      <c r="L3" s="146" t="s">
        <v>94</v>
      </c>
    </row>
    <row r="4" spans="1:12">
      <c r="A4" s="315" t="s">
        <v>97</v>
      </c>
      <c r="C4" s="147" t="s">
        <v>96</v>
      </c>
      <c r="D4" s="147" t="s">
        <v>96</v>
      </c>
      <c r="E4" s="147" t="s">
        <v>96</v>
      </c>
      <c r="F4" s="147" t="s">
        <v>96</v>
      </c>
      <c r="G4" s="147" t="s">
        <v>96</v>
      </c>
      <c r="H4" s="147" t="s">
        <v>96</v>
      </c>
      <c r="I4" s="147" t="s">
        <v>96</v>
      </c>
      <c r="J4" s="147" t="s">
        <v>96</v>
      </c>
      <c r="K4" s="147" t="s">
        <v>96</v>
      </c>
      <c r="L4" s="148" t="s">
        <v>96</v>
      </c>
    </row>
    <row r="5" spans="1:12">
      <c r="A5" s="316"/>
      <c r="B5" s="223">
        <v>1</v>
      </c>
      <c r="C5" s="149">
        <v>183500</v>
      </c>
      <c r="D5" s="149">
        <v>230000</v>
      </c>
      <c r="E5" s="149">
        <v>261300</v>
      </c>
      <c r="F5" s="149">
        <v>287300</v>
      </c>
      <c r="G5" s="149">
        <v>309800</v>
      </c>
      <c r="H5" s="149">
        <v>335000</v>
      </c>
      <c r="I5" s="149">
        <v>373400</v>
      </c>
      <c r="J5" s="149">
        <v>415600</v>
      </c>
      <c r="K5" s="149">
        <v>465500</v>
      </c>
      <c r="L5" s="150">
        <v>529000</v>
      </c>
    </row>
    <row r="6" spans="1:12">
      <c r="A6" s="316"/>
      <c r="B6" s="223">
        <v>2</v>
      </c>
      <c r="C6" s="149">
        <v>184600</v>
      </c>
      <c r="D6" s="149">
        <v>231500</v>
      </c>
      <c r="E6" s="149">
        <v>262300</v>
      </c>
      <c r="F6" s="149">
        <v>288900</v>
      </c>
      <c r="G6" s="149">
        <v>311500</v>
      </c>
      <c r="H6" s="149">
        <v>336900</v>
      </c>
      <c r="I6" s="149">
        <v>376000</v>
      </c>
      <c r="J6" s="149">
        <v>418000</v>
      </c>
      <c r="K6" s="149">
        <v>468600</v>
      </c>
      <c r="L6" s="150">
        <v>531900</v>
      </c>
    </row>
    <row r="7" spans="1:12">
      <c r="A7" s="316"/>
      <c r="B7" s="223">
        <v>3</v>
      </c>
      <c r="C7" s="149">
        <v>185800</v>
      </c>
      <c r="D7" s="149">
        <v>233000</v>
      </c>
      <c r="E7" s="149">
        <v>263300</v>
      </c>
      <c r="F7" s="149">
        <v>290400</v>
      </c>
      <c r="G7" s="149">
        <v>313200</v>
      </c>
      <c r="H7" s="149">
        <v>338700</v>
      </c>
      <c r="I7" s="149">
        <v>378300</v>
      </c>
      <c r="J7" s="149">
        <v>420500</v>
      </c>
      <c r="K7" s="149">
        <v>471600</v>
      </c>
      <c r="L7" s="150">
        <v>535000</v>
      </c>
    </row>
    <row r="8" spans="1:12">
      <c r="A8" s="316"/>
      <c r="B8" s="223">
        <v>4</v>
      </c>
      <c r="C8" s="149">
        <v>186900</v>
      </c>
      <c r="D8" s="149">
        <v>234500</v>
      </c>
      <c r="E8" s="149">
        <v>264300</v>
      </c>
      <c r="F8" s="149">
        <v>291900</v>
      </c>
      <c r="G8" s="149">
        <v>314700</v>
      </c>
      <c r="H8" s="149">
        <v>340500</v>
      </c>
      <c r="I8" s="149">
        <v>380500</v>
      </c>
      <c r="J8" s="149">
        <v>422900</v>
      </c>
      <c r="K8" s="149">
        <v>474600</v>
      </c>
      <c r="L8" s="150">
        <v>538100</v>
      </c>
    </row>
    <row r="9" spans="1:12">
      <c r="A9" s="316"/>
      <c r="B9" s="223">
        <v>5</v>
      </c>
      <c r="C9" s="149">
        <v>188000</v>
      </c>
      <c r="D9" s="149">
        <v>236000</v>
      </c>
      <c r="E9" s="149">
        <v>265300</v>
      </c>
      <c r="F9" s="149">
        <v>293400</v>
      </c>
      <c r="G9" s="149">
        <v>316100</v>
      </c>
      <c r="H9" s="149">
        <v>342200</v>
      </c>
      <c r="I9" s="149">
        <v>382400</v>
      </c>
      <c r="J9" s="149">
        <v>424800</v>
      </c>
      <c r="K9" s="149">
        <v>477600</v>
      </c>
      <c r="L9" s="150">
        <v>541200</v>
      </c>
    </row>
    <row r="10" spans="1:12">
      <c r="A10" s="316"/>
      <c r="B10" s="223">
        <v>6</v>
      </c>
      <c r="C10" s="149">
        <v>189700</v>
      </c>
      <c r="D10" s="149">
        <v>237500</v>
      </c>
      <c r="E10" s="149">
        <v>266300</v>
      </c>
      <c r="F10" s="149">
        <v>294900</v>
      </c>
      <c r="G10" s="149">
        <v>317400</v>
      </c>
      <c r="H10" s="149">
        <v>343900</v>
      </c>
      <c r="I10" s="149">
        <v>384700</v>
      </c>
      <c r="J10" s="149">
        <v>426900</v>
      </c>
      <c r="K10" s="149">
        <v>480600</v>
      </c>
      <c r="L10" s="150">
        <v>543500</v>
      </c>
    </row>
    <row r="11" spans="1:12">
      <c r="A11" s="316"/>
      <c r="B11" s="223">
        <v>7</v>
      </c>
      <c r="C11" s="149">
        <v>191300</v>
      </c>
      <c r="D11" s="149">
        <v>239000</v>
      </c>
      <c r="E11" s="149">
        <v>267300</v>
      </c>
      <c r="F11" s="149">
        <v>296300</v>
      </c>
      <c r="G11" s="149">
        <v>318700</v>
      </c>
      <c r="H11" s="149">
        <v>345500</v>
      </c>
      <c r="I11" s="149">
        <v>386800</v>
      </c>
      <c r="J11" s="149">
        <v>429000</v>
      </c>
      <c r="K11" s="149">
        <v>483600</v>
      </c>
      <c r="L11" s="150">
        <v>546000</v>
      </c>
    </row>
    <row r="12" spans="1:12">
      <c r="A12" s="316"/>
      <c r="B12" s="223">
        <v>8</v>
      </c>
      <c r="C12" s="149">
        <v>192900</v>
      </c>
      <c r="D12" s="149">
        <v>240500</v>
      </c>
      <c r="E12" s="149">
        <v>268300</v>
      </c>
      <c r="F12" s="149">
        <v>297600</v>
      </c>
      <c r="G12" s="149">
        <v>320000</v>
      </c>
      <c r="H12" s="149">
        <v>347200</v>
      </c>
      <c r="I12" s="149">
        <v>388800</v>
      </c>
      <c r="J12" s="149">
        <v>431200</v>
      </c>
      <c r="K12" s="149">
        <v>486700</v>
      </c>
      <c r="L12" s="150">
        <v>548400</v>
      </c>
    </row>
    <row r="13" spans="1:12">
      <c r="A13" s="316"/>
      <c r="B13" s="223">
        <v>9</v>
      </c>
      <c r="C13" s="149">
        <v>194500</v>
      </c>
      <c r="D13" s="149">
        <v>242000</v>
      </c>
      <c r="E13" s="149">
        <v>269300</v>
      </c>
      <c r="F13" s="149">
        <v>298800</v>
      </c>
      <c r="G13" s="149">
        <v>321300</v>
      </c>
      <c r="H13" s="149">
        <v>348800</v>
      </c>
      <c r="I13" s="149">
        <v>390800</v>
      </c>
      <c r="J13" s="149">
        <v>433100</v>
      </c>
      <c r="K13" s="149">
        <v>489400</v>
      </c>
      <c r="L13" s="150">
        <v>550800</v>
      </c>
    </row>
    <row r="14" spans="1:12">
      <c r="A14" s="316"/>
      <c r="B14" s="223">
        <v>10</v>
      </c>
      <c r="C14" s="149">
        <v>196200</v>
      </c>
      <c r="D14" s="149">
        <v>243400</v>
      </c>
      <c r="E14" s="149">
        <v>270300</v>
      </c>
      <c r="F14" s="149">
        <v>300300</v>
      </c>
      <c r="G14" s="149">
        <v>323100</v>
      </c>
      <c r="H14" s="149">
        <v>350500</v>
      </c>
      <c r="I14" s="149">
        <v>393100</v>
      </c>
      <c r="J14" s="149">
        <v>435200</v>
      </c>
      <c r="K14" s="149">
        <v>492500</v>
      </c>
      <c r="L14" s="150">
        <v>552600</v>
      </c>
    </row>
    <row r="15" spans="1:12">
      <c r="A15" s="316"/>
      <c r="B15" s="223">
        <v>11</v>
      </c>
      <c r="C15" s="149">
        <v>197800</v>
      </c>
      <c r="D15" s="149">
        <v>244800</v>
      </c>
      <c r="E15" s="149">
        <v>271300</v>
      </c>
      <c r="F15" s="149">
        <v>301800</v>
      </c>
      <c r="G15" s="149">
        <v>324900</v>
      </c>
      <c r="H15" s="149">
        <v>352100</v>
      </c>
      <c r="I15" s="149">
        <v>395300</v>
      </c>
      <c r="J15" s="149">
        <v>437300</v>
      </c>
      <c r="K15" s="149">
        <v>495500</v>
      </c>
      <c r="L15" s="150">
        <v>554400</v>
      </c>
    </row>
    <row r="16" spans="1:12">
      <c r="A16" s="316"/>
      <c r="B16" s="223">
        <v>12</v>
      </c>
      <c r="C16" s="149">
        <v>199400</v>
      </c>
      <c r="D16" s="149">
        <v>246200</v>
      </c>
      <c r="E16" s="149">
        <v>272300</v>
      </c>
      <c r="F16" s="149">
        <v>303200</v>
      </c>
      <c r="G16" s="149">
        <v>326600</v>
      </c>
      <c r="H16" s="149">
        <v>353700</v>
      </c>
      <c r="I16" s="149">
        <v>397500</v>
      </c>
      <c r="J16" s="149">
        <v>439200</v>
      </c>
      <c r="K16" s="149">
        <v>498600</v>
      </c>
      <c r="L16" s="150">
        <v>556300</v>
      </c>
    </row>
    <row r="17" spans="1:12">
      <c r="A17" s="316"/>
      <c r="B17" s="223">
        <v>13</v>
      </c>
      <c r="C17" s="149">
        <v>201000</v>
      </c>
      <c r="D17" s="149">
        <v>247400</v>
      </c>
      <c r="E17" s="149">
        <v>273300</v>
      </c>
      <c r="F17" s="149">
        <v>304600</v>
      </c>
      <c r="G17" s="149">
        <v>328300</v>
      </c>
      <c r="H17" s="149">
        <v>355200</v>
      </c>
      <c r="I17" s="149">
        <v>399700</v>
      </c>
      <c r="J17" s="149">
        <v>440900</v>
      </c>
      <c r="K17" s="149">
        <v>501300</v>
      </c>
      <c r="L17" s="150">
        <v>558000</v>
      </c>
    </row>
    <row r="18" spans="1:12">
      <c r="A18" s="316"/>
      <c r="B18" s="223">
        <v>14</v>
      </c>
      <c r="C18" s="149">
        <v>202700</v>
      </c>
      <c r="D18" s="149">
        <v>248600</v>
      </c>
      <c r="E18" s="149">
        <v>274300</v>
      </c>
      <c r="F18" s="149">
        <v>305700</v>
      </c>
      <c r="G18" s="149">
        <v>330000</v>
      </c>
      <c r="H18" s="149">
        <v>356900</v>
      </c>
      <c r="I18" s="149">
        <v>402000</v>
      </c>
      <c r="J18" s="149">
        <v>442700</v>
      </c>
      <c r="K18" s="149">
        <v>503600</v>
      </c>
      <c r="L18" s="150">
        <v>559400</v>
      </c>
    </row>
    <row r="19" spans="1:12">
      <c r="A19" s="316"/>
      <c r="B19" s="223">
        <v>15</v>
      </c>
      <c r="C19" s="149">
        <v>204400</v>
      </c>
      <c r="D19" s="149">
        <v>249800</v>
      </c>
      <c r="E19" s="149">
        <v>275300</v>
      </c>
      <c r="F19" s="149">
        <v>306700</v>
      </c>
      <c r="G19" s="149">
        <v>331700</v>
      </c>
      <c r="H19" s="149">
        <v>358500</v>
      </c>
      <c r="I19" s="149">
        <v>404200</v>
      </c>
      <c r="J19" s="149">
        <v>444600</v>
      </c>
      <c r="K19" s="149">
        <v>505900</v>
      </c>
      <c r="L19" s="150">
        <v>560700</v>
      </c>
    </row>
    <row r="20" spans="1:12">
      <c r="A20" s="316"/>
      <c r="B20" s="223">
        <v>16</v>
      </c>
      <c r="C20" s="149">
        <v>206100</v>
      </c>
      <c r="D20" s="149">
        <v>251000</v>
      </c>
      <c r="E20" s="149">
        <v>276400</v>
      </c>
      <c r="F20" s="149">
        <v>307900</v>
      </c>
      <c r="G20" s="149">
        <v>333400</v>
      </c>
      <c r="H20" s="149">
        <v>360100</v>
      </c>
      <c r="I20" s="149">
        <v>406500</v>
      </c>
      <c r="J20" s="149">
        <v>446500</v>
      </c>
      <c r="K20" s="149">
        <v>508200</v>
      </c>
      <c r="L20" s="150">
        <v>561800</v>
      </c>
    </row>
    <row r="21" spans="1:12">
      <c r="A21" s="316"/>
      <c r="B21" s="223">
        <v>17</v>
      </c>
      <c r="C21" s="149">
        <v>207400</v>
      </c>
      <c r="D21" s="149">
        <v>252100</v>
      </c>
      <c r="E21" s="149">
        <v>277400</v>
      </c>
      <c r="F21" s="149">
        <v>309100</v>
      </c>
      <c r="G21" s="149">
        <v>335000</v>
      </c>
      <c r="H21" s="149">
        <v>361700</v>
      </c>
      <c r="I21" s="149">
        <v>408300</v>
      </c>
      <c r="J21" s="149">
        <v>448300</v>
      </c>
      <c r="K21" s="149">
        <v>510200</v>
      </c>
      <c r="L21" s="150">
        <v>563100</v>
      </c>
    </row>
    <row r="22" spans="1:12">
      <c r="A22" s="316"/>
      <c r="B22" s="223">
        <v>18</v>
      </c>
      <c r="C22" s="149">
        <v>209000</v>
      </c>
      <c r="D22" s="149">
        <v>253200</v>
      </c>
      <c r="E22" s="149">
        <v>278700</v>
      </c>
      <c r="F22" s="149">
        <v>310700</v>
      </c>
      <c r="G22" s="149">
        <v>336700</v>
      </c>
      <c r="H22" s="149">
        <v>363500</v>
      </c>
      <c r="I22" s="149">
        <v>410200</v>
      </c>
      <c r="J22" s="149">
        <v>450100</v>
      </c>
      <c r="K22" s="149">
        <v>511600</v>
      </c>
      <c r="L22" s="150">
        <v>564100</v>
      </c>
    </row>
    <row r="23" spans="1:12">
      <c r="A23" s="316"/>
      <c r="B23" s="223">
        <v>19</v>
      </c>
      <c r="C23" s="149">
        <v>210600</v>
      </c>
      <c r="D23" s="149">
        <v>254300</v>
      </c>
      <c r="E23" s="149">
        <v>280000</v>
      </c>
      <c r="F23" s="149">
        <v>312300</v>
      </c>
      <c r="G23" s="149">
        <v>338400</v>
      </c>
      <c r="H23" s="149">
        <v>365000</v>
      </c>
      <c r="I23" s="149">
        <v>412100</v>
      </c>
      <c r="J23" s="149">
        <v>451900</v>
      </c>
      <c r="K23" s="149">
        <v>513100</v>
      </c>
      <c r="L23" s="150">
        <v>565000</v>
      </c>
    </row>
    <row r="24" spans="1:12">
      <c r="A24" s="316"/>
      <c r="B24" s="223">
        <v>20</v>
      </c>
      <c r="C24" s="149">
        <v>212100</v>
      </c>
      <c r="D24" s="149">
        <v>255400</v>
      </c>
      <c r="E24" s="149">
        <v>281200</v>
      </c>
      <c r="F24" s="149">
        <v>313900</v>
      </c>
      <c r="G24" s="149">
        <v>340000</v>
      </c>
      <c r="H24" s="149">
        <v>366600</v>
      </c>
      <c r="I24" s="149">
        <v>413900</v>
      </c>
      <c r="J24" s="149">
        <v>453600</v>
      </c>
      <c r="K24" s="149">
        <v>514500</v>
      </c>
      <c r="L24" s="150">
        <v>565900</v>
      </c>
    </row>
    <row r="25" spans="1:12">
      <c r="A25" s="316"/>
      <c r="B25" s="223">
        <v>21</v>
      </c>
      <c r="C25" s="149">
        <v>213600</v>
      </c>
      <c r="D25" s="149">
        <v>256400</v>
      </c>
      <c r="E25" s="149">
        <v>282500</v>
      </c>
      <c r="F25" s="149">
        <v>315400</v>
      </c>
      <c r="G25" s="149">
        <v>341500</v>
      </c>
      <c r="H25" s="149">
        <v>368000</v>
      </c>
      <c r="I25" s="149">
        <v>415700</v>
      </c>
      <c r="J25" s="149">
        <v>455400</v>
      </c>
      <c r="K25" s="149">
        <v>515700</v>
      </c>
      <c r="L25" s="150">
        <v>566800</v>
      </c>
    </row>
    <row r="26" spans="1:12">
      <c r="A26" s="316"/>
      <c r="B26" s="223">
        <v>22</v>
      </c>
      <c r="C26" s="149">
        <v>215200</v>
      </c>
      <c r="D26" s="149">
        <v>257400</v>
      </c>
      <c r="E26" s="149">
        <v>283800</v>
      </c>
      <c r="F26" s="149">
        <v>317000</v>
      </c>
      <c r="G26" s="149">
        <v>343100</v>
      </c>
      <c r="H26" s="149">
        <v>369600</v>
      </c>
      <c r="I26" s="149">
        <v>417500</v>
      </c>
      <c r="J26" s="149">
        <v>456900</v>
      </c>
      <c r="K26" s="149">
        <v>517100</v>
      </c>
      <c r="L26" s="150" t="s">
        <v>98</v>
      </c>
    </row>
    <row r="27" spans="1:12">
      <c r="A27" s="316"/>
      <c r="B27" s="223">
        <v>23</v>
      </c>
      <c r="C27" s="149">
        <v>216800</v>
      </c>
      <c r="D27" s="149">
        <v>258400</v>
      </c>
      <c r="E27" s="149">
        <v>285000</v>
      </c>
      <c r="F27" s="149">
        <v>318600</v>
      </c>
      <c r="G27" s="149">
        <v>344700</v>
      </c>
      <c r="H27" s="149">
        <v>371200</v>
      </c>
      <c r="I27" s="149">
        <v>419300</v>
      </c>
      <c r="J27" s="149">
        <v>458300</v>
      </c>
      <c r="K27" s="149">
        <v>518600</v>
      </c>
      <c r="L27" s="150" t="s">
        <v>98</v>
      </c>
    </row>
    <row r="28" spans="1:12">
      <c r="A28" s="316"/>
      <c r="B28" s="223">
        <v>24</v>
      </c>
      <c r="C28" s="149">
        <v>218400</v>
      </c>
      <c r="D28" s="149">
        <v>259400</v>
      </c>
      <c r="E28" s="149">
        <v>286200</v>
      </c>
      <c r="F28" s="149">
        <v>320200</v>
      </c>
      <c r="G28" s="149">
        <v>346200</v>
      </c>
      <c r="H28" s="149">
        <v>372700</v>
      </c>
      <c r="I28" s="149">
        <v>421100</v>
      </c>
      <c r="J28" s="149">
        <v>459800</v>
      </c>
      <c r="K28" s="149">
        <v>520100</v>
      </c>
      <c r="L28" s="150" t="s">
        <v>98</v>
      </c>
    </row>
    <row r="29" spans="1:12">
      <c r="A29" s="316"/>
      <c r="B29" s="223">
        <v>25</v>
      </c>
      <c r="C29" s="149">
        <v>220000</v>
      </c>
      <c r="D29" s="149">
        <v>260400</v>
      </c>
      <c r="E29" s="149">
        <v>287300</v>
      </c>
      <c r="F29" s="149">
        <v>321700</v>
      </c>
      <c r="G29" s="149">
        <v>347600</v>
      </c>
      <c r="H29" s="149">
        <v>374600</v>
      </c>
      <c r="I29" s="149">
        <v>422700</v>
      </c>
      <c r="J29" s="149">
        <v>461200</v>
      </c>
      <c r="K29" s="149">
        <v>521200</v>
      </c>
      <c r="L29" s="150" t="s">
        <v>98</v>
      </c>
    </row>
    <row r="30" spans="1:12">
      <c r="A30" s="316"/>
      <c r="B30" s="223">
        <v>26</v>
      </c>
      <c r="C30" s="149">
        <v>221700</v>
      </c>
      <c r="D30" s="149">
        <v>261300</v>
      </c>
      <c r="E30" s="149">
        <v>288500</v>
      </c>
      <c r="F30" s="149">
        <v>323400</v>
      </c>
      <c r="G30" s="149">
        <v>349300</v>
      </c>
      <c r="H30" s="149">
        <v>376500</v>
      </c>
      <c r="I30" s="149">
        <v>424200</v>
      </c>
      <c r="J30" s="149">
        <v>462500</v>
      </c>
      <c r="K30" s="149">
        <v>522300</v>
      </c>
      <c r="L30" s="150" t="s">
        <v>98</v>
      </c>
    </row>
    <row r="31" spans="1:12">
      <c r="A31" s="316"/>
      <c r="B31" s="223">
        <v>27</v>
      </c>
      <c r="C31" s="149">
        <v>223000</v>
      </c>
      <c r="D31" s="149">
        <v>262200</v>
      </c>
      <c r="E31" s="149">
        <v>289800</v>
      </c>
      <c r="F31" s="149">
        <v>325000</v>
      </c>
      <c r="G31" s="149">
        <v>350900</v>
      </c>
      <c r="H31" s="149">
        <v>378400</v>
      </c>
      <c r="I31" s="149">
        <v>425700</v>
      </c>
      <c r="J31" s="149">
        <v>463800</v>
      </c>
      <c r="K31" s="149">
        <v>523500</v>
      </c>
      <c r="L31" s="150" t="s">
        <v>98</v>
      </c>
    </row>
    <row r="32" spans="1:12">
      <c r="A32" s="316"/>
      <c r="B32" s="223">
        <v>28</v>
      </c>
      <c r="C32" s="149">
        <v>224300</v>
      </c>
      <c r="D32" s="149">
        <v>263100</v>
      </c>
      <c r="E32" s="149">
        <v>291100</v>
      </c>
      <c r="F32" s="149">
        <v>326600</v>
      </c>
      <c r="G32" s="149">
        <v>352500</v>
      </c>
      <c r="H32" s="149">
        <v>380200</v>
      </c>
      <c r="I32" s="149">
        <v>427200</v>
      </c>
      <c r="J32" s="149">
        <v>465000</v>
      </c>
      <c r="K32" s="149">
        <v>524700</v>
      </c>
      <c r="L32" s="150" t="s">
        <v>98</v>
      </c>
    </row>
    <row r="33" spans="1:12">
      <c r="A33" s="316"/>
      <c r="B33" s="223">
        <v>29</v>
      </c>
      <c r="C33" s="149">
        <v>225600</v>
      </c>
      <c r="D33" s="149">
        <v>263900</v>
      </c>
      <c r="E33" s="149">
        <v>292400</v>
      </c>
      <c r="F33" s="149">
        <v>328000</v>
      </c>
      <c r="G33" s="149">
        <v>353700</v>
      </c>
      <c r="H33" s="149">
        <v>381700</v>
      </c>
      <c r="I33" s="149">
        <v>428700</v>
      </c>
      <c r="J33" s="149">
        <v>466000</v>
      </c>
      <c r="K33" s="149">
        <v>525700</v>
      </c>
      <c r="L33" s="150" t="s">
        <v>98</v>
      </c>
    </row>
    <row r="34" spans="1:12">
      <c r="A34" s="316"/>
      <c r="B34" s="223">
        <v>30</v>
      </c>
      <c r="C34" s="149">
        <v>226700</v>
      </c>
      <c r="D34" s="149">
        <v>264700</v>
      </c>
      <c r="E34" s="149">
        <v>293400</v>
      </c>
      <c r="F34" s="149">
        <v>329700</v>
      </c>
      <c r="G34" s="149">
        <v>355200</v>
      </c>
      <c r="H34" s="149">
        <v>383500</v>
      </c>
      <c r="I34" s="149">
        <v>430000</v>
      </c>
      <c r="J34" s="149">
        <v>466700</v>
      </c>
      <c r="K34" s="149">
        <v>526600</v>
      </c>
      <c r="L34" s="150" t="s">
        <v>98</v>
      </c>
    </row>
    <row r="35" spans="1:12">
      <c r="A35" s="316"/>
      <c r="B35" s="223">
        <v>31</v>
      </c>
      <c r="C35" s="149">
        <v>227800</v>
      </c>
      <c r="D35" s="149">
        <v>265500</v>
      </c>
      <c r="E35" s="149">
        <v>294400</v>
      </c>
      <c r="F35" s="149">
        <v>331400</v>
      </c>
      <c r="G35" s="149">
        <v>356700</v>
      </c>
      <c r="H35" s="149">
        <v>385200</v>
      </c>
      <c r="I35" s="149">
        <v>431300</v>
      </c>
      <c r="J35" s="149">
        <v>467400</v>
      </c>
      <c r="K35" s="149">
        <v>527500</v>
      </c>
      <c r="L35" s="150" t="s">
        <v>98</v>
      </c>
    </row>
    <row r="36" spans="1:12">
      <c r="A36" s="316"/>
      <c r="B36" s="223">
        <v>32</v>
      </c>
      <c r="C36" s="149">
        <v>228900</v>
      </c>
      <c r="D36" s="149">
        <v>266300</v>
      </c>
      <c r="E36" s="149">
        <v>295500</v>
      </c>
      <c r="F36" s="149">
        <v>333000</v>
      </c>
      <c r="G36" s="149">
        <v>358200</v>
      </c>
      <c r="H36" s="149">
        <v>386800</v>
      </c>
      <c r="I36" s="149">
        <v>432500</v>
      </c>
      <c r="J36" s="149">
        <v>468100</v>
      </c>
      <c r="K36" s="149">
        <v>528400</v>
      </c>
      <c r="L36" s="150" t="s">
        <v>98</v>
      </c>
    </row>
    <row r="37" spans="1:12">
      <c r="A37" s="316"/>
      <c r="B37" s="223">
        <v>33</v>
      </c>
      <c r="C37" s="149">
        <v>230000</v>
      </c>
      <c r="D37" s="149">
        <v>267000</v>
      </c>
      <c r="E37" s="149">
        <v>296600</v>
      </c>
      <c r="F37" s="149">
        <v>334200</v>
      </c>
      <c r="G37" s="149">
        <v>359900</v>
      </c>
      <c r="H37" s="149">
        <v>388500</v>
      </c>
      <c r="I37" s="149">
        <v>433700</v>
      </c>
      <c r="J37" s="149">
        <v>468800</v>
      </c>
      <c r="K37" s="149">
        <v>529200</v>
      </c>
      <c r="L37" s="150" t="s">
        <v>98</v>
      </c>
    </row>
    <row r="38" spans="1:12">
      <c r="A38" s="316"/>
      <c r="B38" s="223">
        <v>34</v>
      </c>
      <c r="C38" s="149">
        <v>231100</v>
      </c>
      <c r="D38" s="149">
        <v>267800</v>
      </c>
      <c r="E38" s="149">
        <v>297800</v>
      </c>
      <c r="F38" s="149">
        <v>336100</v>
      </c>
      <c r="G38" s="149">
        <v>361700</v>
      </c>
      <c r="H38" s="149">
        <v>389900</v>
      </c>
      <c r="I38" s="149">
        <v>435000</v>
      </c>
      <c r="J38" s="149">
        <v>469500</v>
      </c>
      <c r="K38" s="149">
        <v>530100</v>
      </c>
      <c r="L38" s="150" t="s">
        <v>98</v>
      </c>
    </row>
    <row r="39" spans="1:12">
      <c r="A39" s="316"/>
      <c r="B39" s="223">
        <v>35</v>
      </c>
      <c r="C39" s="149">
        <v>232200</v>
      </c>
      <c r="D39" s="149">
        <v>268600</v>
      </c>
      <c r="E39" s="149">
        <v>298900</v>
      </c>
      <c r="F39" s="149">
        <v>337800</v>
      </c>
      <c r="G39" s="149">
        <v>363400</v>
      </c>
      <c r="H39" s="149">
        <v>391300</v>
      </c>
      <c r="I39" s="149">
        <v>436300</v>
      </c>
      <c r="J39" s="149">
        <v>470100</v>
      </c>
      <c r="K39" s="149">
        <v>530800</v>
      </c>
      <c r="L39" s="150" t="s">
        <v>98</v>
      </c>
    </row>
    <row r="40" spans="1:12">
      <c r="A40" s="316"/>
      <c r="B40" s="223">
        <v>36</v>
      </c>
      <c r="C40" s="149">
        <v>233300</v>
      </c>
      <c r="D40" s="149">
        <v>269300</v>
      </c>
      <c r="E40" s="149">
        <v>300100</v>
      </c>
      <c r="F40" s="149">
        <v>339400</v>
      </c>
      <c r="G40" s="149">
        <v>365100</v>
      </c>
      <c r="H40" s="149">
        <v>392700</v>
      </c>
      <c r="I40" s="149">
        <v>437500</v>
      </c>
      <c r="J40" s="149">
        <v>470700</v>
      </c>
      <c r="K40" s="149">
        <v>531300</v>
      </c>
      <c r="L40" s="150" t="s">
        <v>98</v>
      </c>
    </row>
    <row r="41" spans="1:12">
      <c r="A41" s="316"/>
      <c r="B41" s="223">
        <v>37</v>
      </c>
      <c r="C41" s="149">
        <v>234400</v>
      </c>
      <c r="D41" s="149">
        <v>270000</v>
      </c>
      <c r="E41" s="149">
        <v>301300</v>
      </c>
      <c r="F41" s="149">
        <v>340900</v>
      </c>
      <c r="G41" s="149">
        <v>366500</v>
      </c>
      <c r="H41" s="149">
        <v>394100</v>
      </c>
      <c r="I41" s="149">
        <v>438700</v>
      </c>
      <c r="J41" s="149">
        <v>471200</v>
      </c>
      <c r="K41" s="149">
        <v>532000</v>
      </c>
      <c r="L41" s="150" t="s">
        <v>98</v>
      </c>
    </row>
    <row r="42" spans="1:12">
      <c r="A42" s="316"/>
      <c r="B42" s="223">
        <v>38</v>
      </c>
      <c r="C42" s="149">
        <v>235400</v>
      </c>
      <c r="D42" s="149">
        <v>270800</v>
      </c>
      <c r="E42" s="149">
        <v>302600</v>
      </c>
      <c r="F42" s="149">
        <v>342500</v>
      </c>
      <c r="G42" s="149">
        <v>367800</v>
      </c>
      <c r="H42" s="149">
        <v>395300</v>
      </c>
      <c r="I42" s="149">
        <v>439500</v>
      </c>
      <c r="J42" s="149">
        <v>471800</v>
      </c>
      <c r="K42" s="149">
        <v>532600</v>
      </c>
      <c r="L42" s="150" t="s">
        <v>98</v>
      </c>
    </row>
    <row r="43" spans="1:12">
      <c r="A43" s="316"/>
      <c r="B43" s="223">
        <v>39</v>
      </c>
      <c r="C43" s="149">
        <v>236400</v>
      </c>
      <c r="D43" s="149">
        <v>271600</v>
      </c>
      <c r="E43" s="149">
        <v>303900</v>
      </c>
      <c r="F43" s="149">
        <v>344100</v>
      </c>
      <c r="G43" s="149">
        <v>369000</v>
      </c>
      <c r="H43" s="149">
        <v>396500</v>
      </c>
      <c r="I43" s="149">
        <v>440300</v>
      </c>
      <c r="J43" s="149">
        <v>472400</v>
      </c>
      <c r="K43" s="149">
        <v>533400</v>
      </c>
      <c r="L43" s="150" t="s">
        <v>98</v>
      </c>
    </row>
    <row r="44" spans="1:12">
      <c r="A44" s="316"/>
      <c r="B44" s="223">
        <v>40</v>
      </c>
      <c r="C44" s="149">
        <v>237300</v>
      </c>
      <c r="D44" s="149">
        <v>272300</v>
      </c>
      <c r="E44" s="149">
        <v>305200</v>
      </c>
      <c r="F44" s="149">
        <v>345700</v>
      </c>
      <c r="G44" s="149">
        <v>370400</v>
      </c>
      <c r="H44" s="149">
        <v>397500</v>
      </c>
      <c r="I44" s="149">
        <v>441100</v>
      </c>
      <c r="J44" s="149">
        <v>473000</v>
      </c>
      <c r="K44" s="149">
        <v>534000</v>
      </c>
      <c r="L44" s="150" t="s">
        <v>98</v>
      </c>
    </row>
    <row r="45" spans="1:12">
      <c r="A45" s="311" t="s">
        <v>97</v>
      </c>
      <c r="B45" s="223">
        <v>41</v>
      </c>
      <c r="C45" s="149">
        <v>238200</v>
      </c>
      <c r="D45" s="149">
        <v>273000</v>
      </c>
      <c r="E45" s="149">
        <v>306500</v>
      </c>
      <c r="F45" s="149">
        <v>347400</v>
      </c>
      <c r="G45" s="149">
        <v>371500</v>
      </c>
      <c r="H45" s="149">
        <v>398600</v>
      </c>
      <c r="I45" s="149">
        <v>441700</v>
      </c>
      <c r="J45" s="149">
        <v>473500</v>
      </c>
      <c r="K45" s="149">
        <v>534500</v>
      </c>
      <c r="L45" s="150" t="s">
        <v>98</v>
      </c>
    </row>
    <row r="46" spans="1:12">
      <c r="A46" s="311"/>
      <c r="B46" s="223">
        <v>42</v>
      </c>
      <c r="C46" s="149">
        <v>239100</v>
      </c>
      <c r="D46" s="149">
        <v>273800</v>
      </c>
      <c r="E46" s="149">
        <v>307800</v>
      </c>
      <c r="F46" s="149">
        <v>349200</v>
      </c>
      <c r="G46" s="149">
        <v>372400</v>
      </c>
      <c r="H46" s="149">
        <v>399800</v>
      </c>
      <c r="I46" s="149">
        <v>442300</v>
      </c>
      <c r="J46" s="149">
        <v>474000</v>
      </c>
      <c r="K46" s="149">
        <v>535100</v>
      </c>
      <c r="L46" s="150" t="s">
        <v>98</v>
      </c>
    </row>
    <row r="47" spans="1:12">
      <c r="A47" s="311"/>
      <c r="B47" s="223">
        <v>43</v>
      </c>
      <c r="C47" s="149">
        <v>239900</v>
      </c>
      <c r="D47" s="149">
        <v>274600</v>
      </c>
      <c r="E47" s="149">
        <v>309100</v>
      </c>
      <c r="F47" s="149">
        <v>351000</v>
      </c>
      <c r="G47" s="149">
        <v>373400</v>
      </c>
      <c r="H47" s="149">
        <v>400900</v>
      </c>
      <c r="I47" s="149">
        <v>442900</v>
      </c>
      <c r="J47" s="149">
        <v>474400</v>
      </c>
      <c r="K47" s="149">
        <v>535900</v>
      </c>
      <c r="L47" s="150" t="s">
        <v>98</v>
      </c>
    </row>
    <row r="48" spans="1:12">
      <c r="A48" s="311"/>
      <c r="B48" s="223">
        <v>44</v>
      </c>
      <c r="C48" s="149">
        <v>240700</v>
      </c>
      <c r="D48" s="149">
        <v>275300</v>
      </c>
      <c r="E48" s="149">
        <v>310400</v>
      </c>
      <c r="F48" s="149">
        <v>352800</v>
      </c>
      <c r="G48" s="149">
        <v>374500</v>
      </c>
      <c r="H48" s="149">
        <v>402000</v>
      </c>
      <c r="I48" s="149">
        <v>443500</v>
      </c>
      <c r="J48" s="149">
        <v>474700</v>
      </c>
      <c r="K48" s="149">
        <v>536500</v>
      </c>
      <c r="L48" s="150" t="s">
        <v>98</v>
      </c>
    </row>
    <row r="49" spans="1:12">
      <c r="A49" s="311"/>
      <c r="B49" s="223">
        <v>45</v>
      </c>
      <c r="C49" s="149">
        <v>241400</v>
      </c>
      <c r="D49" s="149">
        <v>276000</v>
      </c>
      <c r="E49" s="149">
        <v>311700</v>
      </c>
      <c r="F49" s="149">
        <v>354300</v>
      </c>
      <c r="G49" s="149">
        <v>375300</v>
      </c>
      <c r="H49" s="149">
        <v>402700</v>
      </c>
      <c r="I49" s="149">
        <v>444200</v>
      </c>
      <c r="J49" s="149">
        <v>475000</v>
      </c>
      <c r="K49" s="149">
        <v>537000</v>
      </c>
      <c r="L49" s="150" t="s">
        <v>98</v>
      </c>
    </row>
    <row r="50" spans="1:12">
      <c r="A50" s="311"/>
      <c r="B50" s="223">
        <v>46</v>
      </c>
      <c r="C50" s="149">
        <v>242000</v>
      </c>
      <c r="D50" s="149">
        <v>276700</v>
      </c>
      <c r="E50" s="149">
        <v>313000</v>
      </c>
      <c r="F50" s="149">
        <v>355700</v>
      </c>
      <c r="G50" s="149">
        <v>376200</v>
      </c>
      <c r="H50" s="149">
        <v>403400</v>
      </c>
      <c r="I50" s="149">
        <v>445000</v>
      </c>
      <c r="J50" s="149" t="s">
        <v>98</v>
      </c>
      <c r="K50" s="149"/>
      <c r="L50" s="150" t="s">
        <v>98</v>
      </c>
    </row>
    <row r="51" spans="1:12">
      <c r="A51" s="311"/>
      <c r="B51" s="223">
        <v>47</v>
      </c>
      <c r="C51" s="149">
        <v>242600</v>
      </c>
      <c r="D51" s="149">
        <v>277400</v>
      </c>
      <c r="E51" s="149">
        <v>314300</v>
      </c>
      <c r="F51" s="149">
        <v>357100</v>
      </c>
      <c r="G51" s="149">
        <v>377100</v>
      </c>
      <c r="H51" s="149">
        <v>404100</v>
      </c>
      <c r="I51" s="149">
        <v>445400</v>
      </c>
      <c r="J51" s="149" t="s">
        <v>98</v>
      </c>
      <c r="K51" s="149"/>
      <c r="L51" s="150" t="s">
        <v>98</v>
      </c>
    </row>
    <row r="52" spans="1:12">
      <c r="A52" s="311"/>
      <c r="B52" s="223">
        <v>48</v>
      </c>
      <c r="C52" s="149">
        <v>243200</v>
      </c>
      <c r="D52" s="149">
        <v>278100</v>
      </c>
      <c r="E52" s="149">
        <v>315400</v>
      </c>
      <c r="F52" s="149">
        <v>358500</v>
      </c>
      <c r="G52" s="149">
        <v>377900</v>
      </c>
      <c r="H52" s="149">
        <v>404800</v>
      </c>
      <c r="I52" s="149">
        <v>446100</v>
      </c>
      <c r="J52" s="149" t="s">
        <v>98</v>
      </c>
      <c r="K52" s="149"/>
      <c r="L52" s="150" t="s">
        <v>98</v>
      </c>
    </row>
    <row r="53" spans="1:12">
      <c r="A53" s="311"/>
      <c r="B53" s="223">
        <v>49</v>
      </c>
      <c r="C53" s="149">
        <v>243800</v>
      </c>
      <c r="D53" s="149">
        <v>278800</v>
      </c>
      <c r="E53" s="149">
        <v>316300</v>
      </c>
      <c r="F53" s="149">
        <v>360000</v>
      </c>
      <c r="G53" s="149">
        <v>378700</v>
      </c>
      <c r="H53" s="149">
        <v>405400</v>
      </c>
      <c r="I53" s="149">
        <v>446600</v>
      </c>
      <c r="J53" s="149" t="s">
        <v>98</v>
      </c>
      <c r="K53" s="149"/>
      <c r="L53" s="150" t="s">
        <v>98</v>
      </c>
    </row>
    <row r="54" spans="1:12">
      <c r="A54" s="311"/>
      <c r="B54" s="223">
        <v>50</v>
      </c>
      <c r="C54" s="149">
        <v>244400</v>
      </c>
      <c r="D54" s="149">
        <v>279500</v>
      </c>
      <c r="E54" s="149">
        <v>317600</v>
      </c>
      <c r="F54" s="149">
        <v>360800</v>
      </c>
      <c r="G54" s="149">
        <v>379500</v>
      </c>
      <c r="H54" s="149">
        <v>406000</v>
      </c>
      <c r="I54" s="149">
        <v>447000</v>
      </c>
      <c r="J54" s="149" t="s">
        <v>98</v>
      </c>
      <c r="K54" s="149"/>
      <c r="L54" s="150" t="s">
        <v>98</v>
      </c>
    </row>
    <row r="55" spans="1:12">
      <c r="A55" s="311"/>
      <c r="B55" s="223">
        <v>51</v>
      </c>
      <c r="C55" s="149">
        <v>245000</v>
      </c>
      <c r="D55" s="149">
        <v>280200</v>
      </c>
      <c r="E55" s="149">
        <v>318900</v>
      </c>
      <c r="F55" s="149">
        <v>361800</v>
      </c>
      <c r="G55" s="149">
        <v>380300</v>
      </c>
      <c r="H55" s="149">
        <v>406500</v>
      </c>
      <c r="I55" s="149">
        <v>447400</v>
      </c>
      <c r="J55" s="149" t="s">
        <v>98</v>
      </c>
      <c r="K55" s="149" t="s">
        <v>98</v>
      </c>
      <c r="L55" s="150" t="s">
        <v>98</v>
      </c>
    </row>
    <row r="56" spans="1:12">
      <c r="A56" s="311"/>
      <c r="B56" s="223">
        <v>52</v>
      </c>
      <c r="C56" s="149">
        <v>245500</v>
      </c>
      <c r="D56" s="149">
        <v>280900</v>
      </c>
      <c r="E56" s="149">
        <v>320200</v>
      </c>
      <c r="F56" s="149">
        <v>362800</v>
      </c>
      <c r="G56" s="149">
        <v>381000</v>
      </c>
      <c r="H56" s="149">
        <v>406900</v>
      </c>
      <c r="I56" s="149">
        <v>447800</v>
      </c>
      <c r="J56" s="149" t="s">
        <v>98</v>
      </c>
      <c r="K56" s="149" t="s">
        <v>98</v>
      </c>
      <c r="L56" s="150" t="s">
        <v>98</v>
      </c>
    </row>
    <row r="57" spans="1:12">
      <c r="A57" s="311"/>
      <c r="B57" s="223">
        <v>53</v>
      </c>
      <c r="C57" s="149">
        <v>246000</v>
      </c>
      <c r="D57" s="149">
        <v>281500</v>
      </c>
      <c r="E57" s="149">
        <v>321400</v>
      </c>
      <c r="F57" s="149">
        <v>363700</v>
      </c>
      <c r="G57" s="149">
        <v>381700</v>
      </c>
      <c r="H57" s="149">
        <v>407300</v>
      </c>
      <c r="I57" s="149">
        <v>448200</v>
      </c>
      <c r="J57" s="149" t="s">
        <v>98</v>
      </c>
      <c r="K57" s="149" t="s">
        <v>98</v>
      </c>
      <c r="L57" s="150" t="s">
        <v>98</v>
      </c>
    </row>
    <row r="58" spans="1:12">
      <c r="A58" s="311"/>
      <c r="B58" s="223">
        <v>54</v>
      </c>
      <c r="C58" s="149">
        <v>246400</v>
      </c>
      <c r="D58" s="149">
        <v>282200</v>
      </c>
      <c r="E58" s="149">
        <v>322700</v>
      </c>
      <c r="F58" s="149">
        <v>364800</v>
      </c>
      <c r="G58" s="149">
        <v>382400</v>
      </c>
      <c r="H58" s="149">
        <v>407500</v>
      </c>
      <c r="I58" s="149">
        <v>448600</v>
      </c>
      <c r="J58" s="149" t="s">
        <v>98</v>
      </c>
      <c r="K58" s="149" t="s">
        <v>98</v>
      </c>
      <c r="L58" s="150" t="s">
        <v>98</v>
      </c>
    </row>
    <row r="59" spans="1:12">
      <c r="A59" s="311"/>
      <c r="B59" s="223">
        <v>55</v>
      </c>
      <c r="C59" s="149">
        <v>246700</v>
      </c>
      <c r="D59" s="149">
        <v>282800</v>
      </c>
      <c r="E59" s="149">
        <v>323900</v>
      </c>
      <c r="F59" s="149">
        <v>365700</v>
      </c>
      <c r="G59" s="149">
        <v>383100</v>
      </c>
      <c r="H59" s="149">
        <v>407800</v>
      </c>
      <c r="I59" s="149">
        <v>449000</v>
      </c>
      <c r="J59" s="149" t="s">
        <v>98</v>
      </c>
      <c r="K59" s="149" t="s">
        <v>98</v>
      </c>
      <c r="L59" s="150" t="s">
        <v>98</v>
      </c>
    </row>
    <row r="60" spans="1:12">
      <c r="A60" s="311"/>
      <c r="B60" s="223">
        <v>56</v>
      </c>
      <c r="C60" s="149">
        <v>247000</v>
      </c>
      <c r="D60" s="149">
        <v>283500</v>
      </c>
      <c r="E60" s="149">
        <v>325100</v>
      </c>
      <c r="F60" s="149">
        <v>366700</v>
      </c>
      <c r="G60" s="149">
        <v>383800</v>
      </c>
      <c r="H60" s="149">
        <v>408100</v>
      </c>
      <c r="I60" s="149">
        <v>449300</v>
      </c>
      <c r="J60" s="149" t="s">
        <v>98</v>
      </c>
      <c r="K60" s="149" t="s">
        <v>98</v>
      </c>
      <c r="L60" s="150" t="s">
        <v>98</v>
      </c>
    </row>
    <row r="61" spans="1:12">
      <c r="A61" s="311"/>
      <c r="B61" s="223">
        <v>57</v>
      </c>
      <c r="C61" s="149">
        <v>247300</v>
      </c>
      <c r="D61" s="149">
        <v>284100</v>
      </c>
      <c r="E61" s="149">
        <v>326400</v>
      </c>
      <c r="F61" s="149">
        <v>367600</v>
      </c>
      <c r="G61" s="149">
        <v>384300</v>
      </c>
      <c r="H61" s="149">
        <v>408400</v>
      </c>
      <c r="I61" s="149">
        <v>449600</v>
      </c>
      <c r="J61" s="149" t="s">
        <v>98</v>
      </c>
      <c r="K61" s="149" t="s">
        <v>98</v>
      </c>
      <c r="L61" s="150" t="s">
        <v>98</v>
      </c>
    </row>
    <row r="62" spans="1:12">
      <c r="A62" s="311"/>
      <c r="B62" s="223">
        <v>58</v>
      </c>
      <c r="C62" s="149">
        <v>247600</v>
      </c>
      <c r="D62" s="149">
        <v>284800</v>
      </c>
      <c r="E62" s="149">
        <v>327500</v>
      </c>
      <c r="F62" s="149">
        <v>368300</v>
      </c>
      <c r="G62" s="149">
        <v>384900</v>
      </c>
      <c r="H62" s="149">
        <v>408700</v>
      </c>
      <c r="I62" s="149">
        <v>450000</v>
      </c>
      <c r="J62" s="149" t="s">
        <v>98</v>
      </c>
      <c r="K62" s="149" t="s">
        <v>98</v>
      </c>
      <c r="L62" s="150" t="s">
        <v>98</v>
      </c>
    </row>
    <row r="63" spans="1:12">
      <c r="A63" s="311"/>
      <c r="B63" s="223">
        <v>59</v>
      </c>
      <c r="C63" s="149">
        <v>247900</v>
      </c>
      <c r="D63" s="149">
        <v>285400</v>
      </c>
      <c r="E63" s="149">
        <v>328600</v>
      </c>
      <c r="F63" s="149">
        <v>369000</v>
      </c>
      <c r="G63" s="149">
        <v>385500</v>
      </c>
      <c r="H63" s="149">
        <v>409000</v>
      </c>
      <c r="I63" s="149">
        <v>450300</v>
      </c>
      <c r="J63" s="149" t="s">
        <v>98</v>
      </c>
      <c r="K63" s="149" t="s">
        <v>98</v>
      </c>
      <c r="L63" s="150" t="s">
        <v>98</v>
      </c>
    </row>
    <row r="64" spans="1:12">
      <c r="A64" s="311"/>
      <c r="B64" s="223">
        <v>60</v>
      </c>
      <c r="C64" s="149">
        <v>248200</v>
      </c>
      <c r="D64" s="149">
        <v>286100</v>
      </c>
      <c r="E64" s="149">
        <v>329700</v>
      </c>
      <c r="F64" s="149">
        <v>369600</v>
      </c>
      <c r="G64" s="149">
        <v>386200</v>
      </c>
      <c r="H64" s="149">
        <v>409300</v>
      </c>
      <c r="I64" s="149">
        <v>450600</v>
      </c>
      <c r="J64" s="149" t="s">
        <v>98</v>
      </c>
      <c r="K64" s="149" t="s">
        <v>98</v>
      </c>
      <c r="L64" s="150" t="s">
        <v>98</v>
      </c>
    </row>
    <row r="65" spans="1:12">
      <c r="A65" s="311"/>
      <c r="B65" s="223">
        <v>61</v>
      </c>
      <c r="C65" s="149">
        <v>248500</v>
      </c>
      <c r="D65" s="149">
        <v>286700</v>
      </c>
      <c r="E65" s="149">
        <v>330400</v>
      </c>
      <c r="F65" s="149">
        <v>370000</v>
      </c>
      <c r="G65" s="149">
        <v>386600</v>
      </c>
      <c r="H65" s="149">
        <v>409500</v>
      </c>
      <c r="I65" s="149">
        <v>450900</v>
      </c>
      <c r="J65" s="149" t="s">
        <v>98</v>
      </c>
      <c r="K65" s="149" t="s">
        <v>98</v>
      </c>
      <c r="L65" s="150" t="s">
        <v>98</v>
      </c>
    </row>
    <row r="66" spans="1:12">
      <c r="A66" s="311"/>
      <c r="B66" s="223">
        <v>62</v>
      </c>
      <c r="C66" s="149">
        <v>248800</v>
      </c>
      <c r="D66" s="149">
        <v>287400</v>
      </c>
      <c r="E66" s="149">
        <v>331300</v>
      </c>
      <c r="F66" s="149">
        <v>370600</v>
      </c>
      <c r="G66" s="149">
        <v>387200</v>
      </c>
      <c r="H66" s="149">
        <v>409800</v>
      </c>
      <c r="I66" s="149" t="s">
        <v>98</v>
      </c>
      <c r="J66" s="149" t="s">
        <v>98</v>
      </c>
      <c r="K66" s="149" t="s">
        <v>98</v>
      </c>
      <c r="L66" s="150" t="s">
        <v>98</v>
      </c>
    </row>
    <row r="67" spans="1:12">
      <c r="A67" s="311"/>
      <c r="B67" s="223">
        <v>63</v>
      </c>
      <c r="C67" s="149">
        <v>249100</v>
      </c>
      <c r="D67" s="149">
        <v>288000</v>
      </c>
      <c r="E67" s="149">
        <v>332000</v>
      </c>
      <c r="F67" s="149">
        <v>371300</v>
      </c>
      <c r="G67" s="149">
        <v>387800</v>
      </c>
      <c r="H67" s="149">
        <v>410100</v>
      </c>
      <c r="I67" s="149" t="s">
        <v>98</v>
      </c>
      <c r="J67" s="149" t="s">
        <v>98</v>
      </c>
      <c r="K67" s="149" t="s">
        <v>98</v>
      </c>
      <c r="L67" s="150" t="s">
        <v>98</v>
      </c>
    </row>
    <row r="68" spans="1:12">
      <c r="A68" s="311"/>
      <c r="B68" s="223">
        <v>64</v>
      </c>
      <c r="C68" s="149">
        <v>249400</v>
      </c>
      <c r="D68" s="149">
        <v>288500</v>
      </c>
      <c r="E68" s="149">
        <v>332800</v>
      </c>
      <c r="F68" s="149">
        <v>372000</v>
      </c>
      <c r="G68" s="149">
        <v>388300</v>
      </c>
      <c r="H68" s="149">
        <v>410400</v>
      </c>
      <c r="I68" s="149" t="s">
        <v>98</v>
      </c>
      <c r="J68" s="149" t="s">
        <v>98</v>
      </c>
      <c r="K68" s="149" t="s">
        <v>98</v>
      </c>
      <c r="L68" s="150" t="s">
        <v>98</v>
      </c>
    </row>
    <row r="69" spans="1:12">
      <c r="A69" s="311"/>
      <c r="B69" s="223">
        <v>65</v>
      </c>
      <c r="C69" s="149">
        <v>249700</v>
      </c>
      <c r="D69" s="149">
        <v>289000</v>
      </c>
      <c r="E69" s="149">
        <v>333600</v>
      </c>
      <c r="F69" s="149">
        <v>372300</v>
      </c>
      <c r="G69" s="149">
        <v>388700</v>
      </c>
      <c r="H69" s="149">
        <v>410600</v>
      </c>
      <c r="I69" s="149" t="s">
        <v>98</v>
      </c>
      <c r="J69" s="149" t="s">
        <v>98</v>
      </c>
      <c r="K69" s="149" t="s">
        <v>98</v>
      </c>
      <c r="L69" s="150" t="s">
        <v>98</v>
      </c>
    </row>
    <row r="70" spans="1:12">
      <c r="A70" s="311"/>
      <c r="B70" s="223">
        <v>66</v>
      </c>
      <c r="C70" s="149">
        <v>250000</v>
      </c>
      <c r="D70" s="149">
        <v>289600</v>
      </c>
      <c r="E70" s="149">
        <v>334000</v>
      </c>
      <c r="F70" s="149">
        <v>373000</v>
      </c>
      <c r="G70" s="149">
        <v>389300</v>
      </c>
      <c r="H70" s="149">
        <v>410900</v>
      </c>
      <c r="I70" s="149" t="s">
        <v>98</v>
      </c>
      <c r="J70" s="149" t="s">
        <v>98</v>
      </c>
      <c r="K70" s="149" t="s">
        <v>98</v>
      </c>
      <c r="L70" s="150" t="s">
        <v>98</v>
      </c>
    </row>
    <row r="71" spans="1:12">
      <c r="A71" s="311"/>
      <c r="B71" s="223">
        <v>67</v>
      </c>
      <c r="C71" s="149">
        <v>250300</v>
      </c>
      <c r="D71" s="149">
        <v>290100</v>
      </c>
      <c r="E71" s="149">
        <v>334600</v>
      </c>
      <c r="F71" s="149">
        <v>373700</v>
      </c>
      <c r="G71" s="149">
        <v>389900</v>
      </c>
      <c r="H71" s="149">
        <v>411200</v>
      </c>
      <c r="I71" s="149" t="s">
        <v>98</v>
      </c>
      <c r="J71" s="149" t="s">
        <v>98</v>
      </c>
      <c r="K71" s="149" t="s">
        <v>98</v>
      </c>
      <c r="L71" s="150" t="s">
        <v>98</v>
      </c>
    </row>
    <row r="72" spans="1:12">
      <c r="A72" s="311"/>
      <c r="B72" s="223">
        <v>68</v>
      </c>
      <c r="C72" s="149">
        <v>250600</v>
      </c>
      <c r="D72" s="149">
        <v>290700</v>
      </c>
      <c r="E72" s="149">
        <v>335300</v>
      </c>
      <c r="F72" s="149">
        <v>374300</v>
      </c>
      <c r="G72" s="149">
        <v>390400</v>
      </c>
      <c r="H72" s="149">
        <v>411500</v>
      </c>
      <c r="I72" s="149" t="s">
        <v>98</v>
      </c>
      <c r="J72" s="149" t="s">
        <v>98</v>
      </c>
      <c r="K72" s="149" t="s">
        <v>98</v>
      </c>
      <c r="L72" s="150" t="s">
        <v>98</v>
      </c>
    </row>
    <row r="73" spans="1:12">
      <c r="A73" s="311"/>
      <c r="B73" s="223">
        <v>69</v>
      </c>
      <c r="C73" s="149">
        <v>250900</v>
      </c>
      <c r="D73" s="149">
        <v>291200</v>
      </c>
      <c r="E73" s="149">
        <v>336100</v>
      </c>
      <c r="F73" s="149">
        <v>374600</v>
      </c>
      <c r="G73" s="149">
        <v>390800</v>
      </c>
      <c r="H73" s="149">
        <v>411700</v>
      </c>
      <c r="I73" s="149" t="s">
        <v>98</v>
      </c>
      <c r="J73" s="149" t="s">
        <v>98</v>
      </c>
      <c r="K73" s="149" t="s">
        <v>98</v>
      </c>
      <c r="L73" s="150" t="s">
        <v>98</v>
      </c>
    </row>
    <row r="74" spans="1:12">
      <c r="A74" s="311"/>
      <c r="B74" s="223">
        <v>70</v>
      </c>
      <c r="C74" s="149">
        <v>251200</v>
      </c>
      <c r="D74" s="149">
        <v>291700</v>
      </c>
      <c r="E74" s="149">
        <v>336800</v>
      </c>
      <c r="F74" s="149">
        <v>375100</v>
      </c>
      <c r="G74" s="149">
        <v>391300</v>
      </c>
      <c r="H74" s="149">
        <v>412000</v>
      </c>
      <c r="I74" s="149" t="s">
        <v>98</v>
      </c>
      <c r="J74" s="149" t="s">
        <v>98</v>
      </c>
      <c r="K74" s="149" t="s">
        <v>98</v>
      </c>
      <c r="L74" s="150" t="s">
        <v>98</v>
      </c>
    </row>
    <row r="75" spans="1:12">
      <c r="A75" s="311"/>
      <c r="B75" s="223">
        <v>71</v>
      </c>
      <c r="C75" s="149">
        <v>251500</v>
      </c>
      <c r="D75" s="149">
        <v>292300</v>
      </c>
      <c r="E75" s="149">
        <v>337500</v>
      </c>
      <c r="F75" s="149">
        <v>375700</v>
      </c>
      <c r="G75" s="149">
        <v>391800</v>
      </c>
      <c r="H75" s="149">
        <v>412300</v>
      </c>
      <c r="I75" s="149" t="s">
        <v>98</v>
      </c>
      <c r="J75" s="149" t="s">
        <v>98</v>
      </c>
      <c r="K75" s="149" t="s">
        <v>98</v>
      </c>
      <c r="L75" s="150" t="s">
        <v>98</v>
      </c>
    </row>
    <row r="76" spans="1:12">
      <c r="A76" s="311"/>
      <c r="B76" s="223">
        <v>72</v>
      </c>
      <c r="C76" s="149">
        <v>251800</v>
      </c>
      <c r="D76" s="149">
        <v>292900</v>
      </c>
      <c r="E76" s="149">
        <v>338100</v>
      </c>
      <c r="F76" s="149">
        <v>376300</v>
      </c>
      <c r="G76" s="149">
        <v>392400</v>
      </c>
      <c r="H76" s="149">
        <v>412500</v>
      </c>
      <c r="I76" s="149" t="s">
        <v>98</v>
      </c>
      <c r="J76" s="149" t="s">
        <v>98</v>
      </c>
      <c r="K76" s="149" t="s">
        <v>98</v>
      </c>
      <c r="L76" s="150" t="s">
        <v>98</v>
      </c>
    </row>
    <row r="77" spans="1:12">
      <c r="A77" s="311"/>
      <c r="B77" s="223">
        <v>73</v>
      </c>
      <c r="C77" s="149">
        <v>252100</v>
      </c>
      <c r="D77" s="149">
        <v>293400</v>
      </c>
      <c r="E77" s="149">
        <v>338600</v>
      </c>
      <c r="F77" s="149">
        <v>376600</v>
      </c>
      <c r="G77" s="149">
        <v>392700</v>
      </c>
      <c r="H77" s="149">
        <v>412700</v>
      </c>
      <c r="I77" s="149" t="s">
        <v>98</v>
      </c>
      <c r="J77" s="149" t="s">
        <v>98</v>
      </c>
      <c r="K77" s="149" t="s">
        <v>98</v>
      </c>
      <c r="L77" s="150" t="s">
        <v>98</v>
      </c>
    </row>
    <row r="78" spans="1:12">
      <c r="A78" s="311"/>
      <c r="B78" s="223">
        <v>74</v>
      </c>
      <c r="C78" s="149">
        <v>252400</v>
      </c>
      <c r="D78" s="149">
        <v>293900</v>
      </c>
      <c r="E78" s="149">
        <v>339200</v>
      </c>
      <c r="F78" s="149">
        <v>377200</v>
      </c>
      <c r="G78" s="149">
        <v>393100</v>
      </c>
      <c r="H78" s="149">
        <v>413000</v>
      </c>
      <c r="I78" s="149" t="s">
        <v>98</v>
      </c>
      <c r="J78" s="149" t="s">
        <v>98</v>
      </c>
      <c r="K78" s="149" t="s">
        <v>98</v>
      </c>
      <c r="L78" s="150" t="s">
        <v>98</v>
      </c>
    </row>
    <row r="79" spans="1:12">
      <c r="A79" s="311"/>
      <c r="B79" s="223">
        <v>75</v>
      </c>
      <c r="C79" s="149">
        <v>252700</v>
      </c>
      <c r="D79" s="149">
        <v>294300</v>
      </c>
      <c r="E79" s="149">
        <v>339700</v>
      </c>
      <c r="F79" s="149">
        <v>377900</v>
      </c>
      <c r="G79" s="149">
        <v>393500</v>
      </c>
      <c r="H79" s="149">
        <v>413300</v>
      </c>
      <c r="I79" s="149" t="s">
        <v>98</v>
      </c>
      <c r="J79" s="149" t="s">
        <v>98</v>
      </c>
      <c r="K79" s="149" t="s">
        <v>98</v>
      </c>
      <c r="L79" s="150" t="s">
        <v>98</v>
      </c>
    </row>
    <row r="80" spans="1:12">
      <c r="A80" s="311"/>
      <c r="B80" s="223">
        <v>76</v>
      </c>
      <c r="C80" s="149">
        <v>253000</v>
      </c>
      <c r="D80" s="149">
        <v>294600</v>
      </c>
      <c r="E80" s="149">
        <v>340300</v>
      </c>
      <c r="F80" s="149">
        <v>378500</v>
      </c>
      <c r="G80" s="149">
        <v>393900</v>
      </c>
      <c r="H80" s="149">
        <v>413500</v>
      </c>
      <c r="I80" s="149" t="s">
        <v>98</v>
      </c>
      <c r="J80" s="149" t="s">
        <v>98</v>
      </c>
      <c r="K80" s="149" t="s">
        <v>98</v>
      </c>
      <c r="L80" s="150" t="s">
        <v>98</v>
      </c>
    </row>
    <row r="81" spans="1:12">
      <c r="A81" s="311"/>
      <c r="B81" s="223">
        <v>77</v>
      </c>
      <c r="C81" s="149">
        <v>253300</v>
      </c>
      <c r="D81" s="149">
        <v>294800</v>
      </c>
      <c r="E81" s="149">
        <v>340600</v>
      </c>
      <c r="F81" s="149">
        <v>378900</v>
      </c>
      <c r="G81" s="149">
        <v>394200</v>
      </c>
      <c r="H81" s="149">
        <v>413700</v>
      </c>
      <c r="I81" s="149" t="s">
        <v>98</v>
      </c>
      <c r="J81" s="149" t="s">
        <v>98</v>
      </c>
      <c r="K81" s="149" t="s">
        <v>98</v>
      </c>
      <c r="L81" s="150" t="s">
        <v>98</v>
      </c>
    </row>
    <row r="82" spans="1:12">
      <c r="A82" s="311"/>
      <c r="B82" s="223">
        <v>78</v>
      </c>
      <c r="C82" s="149">
        <v>253600</v>
      </c>
      <c r="D82" s="149">
        <v>295100</v>
      </c>
      <c r="E82" s="149">
        <v>341100</v>
      </c>
      <c r="F82" s="149">
        <v>379400</v>
      </c>
      <c r="G82" s="149">
        <v>394500</v>
      </c>
      <c r="H82" s="149">
        <v>414000</v>
      </c>
      <c r="I82" s="149" t="s">
        <v>98</v>
      </c>
      <c r="J82" s="149" t="s">
        <v>98</v>
      </c>
      <c r="K82" s="149" t="s">
        <v>98</v>
      </c>
      <c r="L82" s="150" t="s">
        <v>98</v>
      </c>
    </row>
    <row r="83" spans="1:12">
      <c r="A83" s="311"/>
      <c r="B83" s="223">
        <v>79</v>
      </c>
      <c r="C83" s="149">
        <v>253900</v>
      </c>
      <c r="D83" s="149">
        <v>295300</v>
      </c>
      <c r="E83" s="149">
        <v>341500</v>
      </c>
      <c r="F83" s="149">
        <v>380000</v>
      </c>
      <c r="G83" s="149">
        <v>394800</v>
      </c>
      <c r="H83" s="149">
        <v>414300</v>
      </c>
      <c r="I83" s="149" t="s">
        <v>98</v>
      </c>
      <c r="J83" s="149" t="s">
        <v>98</v>
      </c>
      <c r="K83" s="149" t="s">
        <v>98</v>
      </c>
      <c r="L83" s="150" t="s">
        <v>98</v>
      </c>
    </row>
    <row r="84" spans="1:12">
      <c r="A84" s="311"/>
      <c r="B84" s="223">
        <v>80</v>
      </c>
      <c r="C84" s="149">
        <v>254200</v>
      </c>
      <c r="D84" s="149">
        <v>295600</v>
      </c>
      <c r="E84" s="149">
        <v>341900</v>
      </c>
      <c r="F84" s="149">
        <v>380500</v>
      </c>
      <c r="G84" s="149">
        <v>395000</v>
      </c>
      <c r="H84" s="149">
        <v>414500</v>
      </c>
      <c r="I84" s="149" t="s">
        <v>98</v>
      </c>
      <c r="J84" s="149" t="s">
        <v>98</v>
      </c>
      <c r="K84" s="149" t="s">
        <v>98</v>
      </c>
      <c r="L84" s="150" t="s">
        <v>98</v>
      </c>
    </row>
    <row r="85" spans="1:12">
      <c r="A85" s="311"/>
      <c r="B85" s="223">
        <v>81</v>
      </c>
      <c r="C85" s="149">
        <v>254500</v>
      </c>
      <c r="D85" s="149">
        <v>295800</v>
      </c>
      <c r="E85" s="149">
        <v>342300</v>
      </c>
      <c r="F85" s="149">
        <v>381000</v>
      </c>
      <c r="G85" s="149">
        <v>395200</v>
      </c>
      <c r="H85" s="149">
        <v>414700</v>
      </c>
      <c r="I85" s="149" t="s">
        <v>98</v>
      </c>
      <c r="J85" s="149" t="s">
        <v>98</v>
      </c>
      <c r="K85" s="149" t="s">
        <v>98</v>
      </c>
      <c r="L85" s="150" t="s">
        <v>98</v>
      </c>
    </row>
    <row r="86" spans="1:12">
      <c r="A86" s="311"/>
      <c r="B86" s="223">
        <v>82</v>
      </c>
      <c r="C86" s="149">
        <v>254800</v>
      </c>
      <c r="D86" s="149">
        <v>296000</v>
      </c>
      <c r="E86" s="149">
        <v>342800</v>
      </c>
      <c r="F86" s="149">
        <v>381600</v>
      </c>
      <c r="G86" s="149">
        <v>395500</v>
      </c>
      <c r="H86" s="149">
        <v>415000</v>
      </c>
      <c r="I86" s="149" t="s">
        <v>98</v>
      </c>
      <c r="J86" s="149" t="s">
        <v>98</v>
      </c>
      <c r="K86" s="149" t="s">
        <v>98</v>
      </c>
      <c r="L86" s="150" t="s">
        <v>98</v>
      </c>
    </row>
    <row r="87" spans="1:12">
      <c r="A87" s="311"/>
      <c r="B87" s="223">
        <v>83</v>
      </c>
      <c r="C87" s="149">
        <v>255100</v>
      </c>
      <c r="D87" s="149">
        <v>296300</v>
      </c>
      <c r="E87" s="149">
        <v>343300</v>
      </c>
      <c r="F87" s="149">
        <v>382100</v>
      </c>
      <c r="G87" s="149">
        <v>395800</v>
      </c>
      <c r="H87" s="149">
        <v>415300</v>
      </c>
      <c r="I87" s="149" t="s">
        <v>98</v>
      </c>
      <c r="J87" s="149" t="s">
        <v>98</v>
      </c>
      <c r="K87" s="149" t="s">
        <v>98</v>
      </c>
      <c r="L87" s="150" t="s">
        <v>98</v>
      </c>
    </row>
    <row r="88" spans="1:12">
      <c r="A88" s="311"/>
      <c r="B88" s="223">
        <v>84</v>
      </c>
      <c r="C88" s="149">
        <v>255400</v>
      </c>
      <c r="D88" s="149">
        <v>296500</v>
      </c>
      <c r="E88" s="149">
        <v>343800</v>
      </c>
      <c r="F88" s="149">
        <v>382400</v>
      </c>
      <c r="G88" s="149">
        <v>396000</v>
      </c>
      <c r="H88" s="149">
        <v>415500</v>
      </c>
      <c r="I88" s="149" t="s">
        <v>98</v>
      </c>
      <c r="J88" s="149" t="s">
        <v>98</v>
      </c>
      <c r="K88" s="149" t="s">
        <v>98</v>
      </c>
      <c r="L88" s="150" t="s">
        <v>98</v>
      </c>
    </row>
    <row r="89" spans="1:12">
      <c r="A89" s="311" t="s">
        <v>97</v>
      </c>
      <c r="B89" s="223">
        <v>85</v>
      </c>
      <c r="C89" s="149">
        <v>255700</v>
      </c>
      <c r="D89" s="149">
        <v>296800</v>
      </c>
      <c r="E89" s="149">
        <v>344100</v>
      </c>
      <c r="F89" s="149">
        <v>382800</v>
      </c>
      <c r="G89" s="149">
        <v>396200</v>
      </c>
      <c r="H89" s="149">
        <v>415700</v>
      </c>
      <c r="I89" s="149" t="s">
        <v>98</v>
      </c>
      <c r="J89" s="149" t="s">
        <v>98</v>
      </c>
      <c r="K89" s="149" t="s">
        <v>98</v>
      </c>
      <c r="L89" s="150" t="s">
        <v>98</v>
      </c>
    </row>
    <row r="90" spans="1:12">
      <c r="A90" s="311"/>
      <c r="B90" s="223">
        <v>86</v>
      </c>
      <c r="C90" s="149">
        <v>256000</v>
      </c>
      <c r="D90" s="149">
        <v>297100</v>
      </c>
      <c r="E90" s="149">
        <v>344500</v>
      </c>
      <c r="F90" s="149">
        <v>383300</v>
      </c>
      <c r="G90" s="149">
        <v>396500</v>
      </c>
      <c r="H90" s="149" t="s">
        <v>98</v>
      </c>
      <c r="I90" s="149" t="s">
        <v>98</v>
      </c>
      <c r="J90" s="149" t="s">
        <v>98</v>
      </c>
      <c r="K90" s="149" t="s">
        <v>98</v>
      </c>
      <c r="L90" s="150" t="s">
        <v>98</v>
      </c>
    </row>
    <row r="91" spans="1:12">
      <c r="A91" s="311"/>
      <c r="B91" s="223">
        <v>87</v>
      </c>
      <c r="C91" s="149">
        <v>256300</v>
      </c>
      <c r="D91" s="149">
        <v>297400</v>
      </c>
      <c r="E91" s="149">
        <v>344900</v>
      </c>
      <c r="F91" s="149">
        <v>383700</v>
      </c>
      <c r="G91" s="149">
        <v>396800</v>
      </c>
      <c r="H91" s="149" t="s">
        <v>98</v>
      </c>
      <c r="I91" s="149" t="s">
        <v>98</v>
      </c>
      <c r="J91" s="149" t="s">
        <v>98</v>
      </c>
      <c r="K91" s="149" t="s">
        <v>98</v>
      </c>
      <c r="L91" s="150" t="s">
        <v>98</v>
      </c>
    </row>
    <row r="92" spans="1:12">
      <c r="A92" s="311"/>
      <c r="B92" s="223">
        <v>88</v>
      </c>
      <c r="C92" s="149">
        <v>256600</v>
      </c>
      <c r="D92" s="149">
        <v>297700</v>
      </c>
      <c r="E92" s="149">
        <v>345300</v>
      </c>
      <c r="F92" s="149">
        <v>384100</v>
      </c>
      <c r="G92" s="149">
        <v>397000</v>
      </c>
      <c r="H92" s="149" t="s">
        <v>98</v>
      </c>
      <c r="I92" s="149" t="s">
        <v>98</v>
      </c>
      <c r="J92" s="149" t="s">
        <v>98</v>
      </c>
      <c r="K92" s="149" t="s">
        <v>98</v>
      </c>
      <c r="L92" s="150" t="s">
        <v>98</v>
      </c>
    </row>
    <row r="93" spans="1:12">
      <c r="A93" s="311"/>
      <c r="B93" s="223">
        <v>89</v>
      </c>
      <c r="C93" s="149">
        <v>256900</v>
      </c>
      <c r="D93" s="149">
        <v>298000</v>
      </c>
      <c r="E93" s="149">
        <v>345600</v>
      </c>
      <c r="F93" s="149">
        <v>384500</v>
      </c>
      <c r="G93" s="149">
        <v>397200</v>
      </c>
      <c r="H93" s="149" t="s">
        <v>98</v>
      </c>
      <c r="I93" s="149" t="s">
        <v>98</v>
      </c>
      <c r="J93" s="149" t="s">
        <v>98</v>
      </c>
      <c r="K93" s="149" t="s">
        <v>98</v>
      </c>
      <c r="L93" s="150" t="s">
        <v>98</v>
      </c>
    </row>
    <row r="94" spans="1:12">
      <c r="A94" s="311"/>
      <c r="B94" s="223">
        <v>90</v>
      </c>
      <c r="C94" s="149">
        <v>257200</v>
      </c>
      <c r="D94" s="149">
        <v>298300</v>
      </c>
      <c r="E94" s="149">
        <v>346000</v>
      </c>
      <c r="F94" s="149">
        <v>385000</v>
      </c>
      <c r="G94" s="149">
        <v>397500</v>
      </c>
      <c r="H94" s="149" t="s">
        <v>98</v>
      </c>
      <c r="I94" s="149" t="s">
        <v>98</v>
      </c>
      <c r="J94" s="149" t="s">
        <v>98</v>
      </c>
      <c r="K94" s="149" t="s">
        <v>98</v>
      </c>
      <c r="L94" s="150" t="s">
        <v>98</v>
      </c>
    </row>
    <row r="95" spans="1:12">
      <c r="A95" s="311"/>
      <c r="B95" s="223">
        <v>91</v>
      </c>
      <c r="C95" s="149">
        <v>257500</v>
      </c>
      <c r="D95" s="149">
        <v>298600</v>
      </c>
      <c r="E95" s="149">
        <v>346400</v>
      </c>
      <c r="F95" s="149">
        <v>385400</v>
      </c>
      <c r="G95" s="149">
        <v>397800</v>
      </c>
      <c r="H95" s="149" t="s">
        <v>98</v>
      </c>
      <c r="I95" s="149" t="s">
        <v>98</v>
      </c>
      <c r="J95" s="149" t="s">
        <v>98</v>
      </c>
      <c r="K95" s="149" t="s">
        <v>98</v>
      </c>
      <c r="L95" s="150" t="s">
        <v>98</v>
      </c>
    </row>
    <row r="96" spans="1:12">
      <c r="A96" s="311"/>
      <c r="B96" s="223">
        <v>92</v>
      </c>
      <c r="C96" s="149">
        <v>257800</v>
      </c>
      <c r="D96" s="149">
        <v>299000</v>
      </c>
      <c r="E96" s="149">
        <v>346800</v>
      </c>
      <c r="F96" s="149">
        <v>385800</v>
      </c>
      <c r="G96" s="149">
        <v>398000</v>
      </c>
      <c r="H96" s="149" t="s">
        <v>98</v>
      </c>
      <c r="I96" s="149" t="s">
        <v>98</v>
      </c>
      <c r="J96" s="149" t="s">
        <v>98</v>
      </c>
      <c r="K96" s="149" t="s">
        <v>98</v>
      </c>
      <c r="L96" s="150" t="s">
        <v>98</v>
      </c>
    </row>
    <row r="97" spans="1:12">
      <c r="A97" s="311"/>
      <c r="B97" s="223">
        <v>93</v>
      </c>
      <c r="C97" s="149">
        <v>258100</v>
      </c>
      <c r="D97" s="149">
        <v>299200</v>
      </c>
      <c r="E97" s="149">
        <v>347000</v>
      </c>
      <c r="F97" s="149">
        <v>386100</v>
      </c>
      <c r="G97" s="149">
        <v>398200</v>
      </c>
      <c r="H97" s="149" t="s">
        <v>98</v>
      </c>
      <c r="I97" s="149" t="s">
        <v>98</v>
      </c>
      <c r="J97" s="149" t="s">
        <v>98</v>
      </c>
      <c r="K97" s="149" t="s">
        <v>98</v>
      </c>
      <c r="L97" s="150" t="s">
        <v>98</v>
      </c>
    </row>
    <row r="98" spans="1:12">
      <c r="A98" s="311"/>
      <c r="B98" s="223">
        <v>94</v>
      </c>
      <c r="C98" s="149" t="s">
        <v>98</v>
      </c>
      <c r="D98" s="149">
        <v>299400</v>
      </c>
      <c r="E98" s="149">
        <v>347400</v>
      </c>
      <c r="F98" s="149">
        <v>386600</v>
      </c>
      <c r="G98" s="149" t="s">
        <v>98</v>
      </c>
      <c r="H98" s="149" t="s">
        <v>98</v>
      </c>
      <c r="I98" s="149" t="s">
        <v>98</v>
      </c>
      <c r="J98" s="149" t="s">
        <v>98</v>
      </c>
      <c r="K98" s="149" t="s">
        <v>98</v>
      </c>
      <c r="L98" s="150" t="s">
        <v>98</v>
      </c>
    </row>
    <row r="99" spans="1:12">
      <c r="A99" s="311"/>
      <c r="B99" s="223">
        <v>95</v>
      </c>
      <c r="C99" s="149" t="s">
        <v>98</v>
      </c>
      <c r="D99" s="149">
        <v>299700</v>
      </c>
      <c r="E99" s="149">
        <v>347800</v>
      </c>
      <c r="F99" s="149">
        <v>387000</v>
      </c>
      <c r="G99" s="149" t="s">
        <v>98</v>
      </c>
      <c r="H99" s="149" t="s">
        <v>98</v>
      </c>
      <c r="I99" s="149" t="s">
        <v>98</v>
      </c>
      <c r="J99" s="149" t="s">
        <v>98</v>
      </c>
      <c r="K99" s="149" t="s">
        <v>98</v>
      </c>
      <c r="L99" s="150" t="s">
        <v>98</v>
      </c>
    </row>
    <row r="100" spans="1:12">
      <c r="A100" s="311"/>
      <c r="B100" s="223">
        <v>96</v>
      </c>
      <c r="C100" s="149" t="s">
        <v>98</v>
      </c>
      <c r="D100" s="149">
        <v>300100</v>
      </c>
      <c r="E100" s="149">
        <v>348200</v>
      </c>
      <c r="F100" s="149">
        <v>387400</v>
      </c>
      <c r="G100" s="149" t="s">
        <v>98</v>
      </c>
      <c r="H100" s="149" t="s">
        <v>98</v>
      </c>
      <c r="I100" s="149" t="s">
        <v>98</v>
      </c>
      <c r="J100" s="149" t="s">
        <v>98</v>
      </c>
      <c r="K100" s="149" t="s">
        <v>98</v>
      </c>
      <c r="L100" s="150" t="s">
        <v>98</v>
      </c>
    </row>
    <row r="101" spans="1:12">
      <c r="A101" s="311"/>
      <c r="B101" s="223">
        <v>97</v>
      </c>
      <c r="C101" s="149" t="s">
        <v>98</v>
      </c>
      <c r="D101" s="149">
        <v>300300</v>
      </c>
      <c r="E101" s="149">
        <v>348400</v>
      </c>
      <c r="F101" s="149">
        <v>387700</v>
      </c>
      <c r="G101" s="149" t="s">
        <v>98</v>
      </c>
      <c r="H101" s="149" t="s">
        <v>98</v>
      </c>
      <c r="I101" s="149" t="s">
        <v>98</v>
      </c>
      <c r="J101" s="149" t="s">
        <v>98</v>
      </c>
      <c r="K101" s="149" t="s">
        <v>98</v>
      </c>
      <c r="L101" s="150" t="s">
        <v>98</v>
      </c>
    </row>
    <row r="102" spans="1:12">
      <c r="A102" s="311"/>
      <c r="B102" s="223">
        <v>98</v>
      </c>
      <c r="C102" s="149" t="s">
        <v>98</v>
      </c>
      <c r="D102" s="149">
        <v>300600</v>
      </c>
      <c r="E102" s="149">
        <v>348800</v>
      </c>
      <c r="F102" s="149">
        <v>388200</v>
      </c>
      <c r="G102" s="149" t="s">
        <v>98</v>
      </c>
      <c r="H102" s="149" t="s">
        <v>98</v>
      </c>
      <c r="I102" s="149" t="s">
        <v>98</v>
      </c>
      <c r="J102" s="149" t="s">
        <v>98</v>
      </c>
      <c r="K102" s="149" t="s">
        <v>98</v>
      </c>
      <c r="L102" s="150" t="s">
        <v>98</v>
      </c>
    </row>
    <row r="103" spans="1:12">
      <c r="A103" s="311"/>
      <c r="B103" s="223">
        <v>99</v>
      </c>
      <c r="C103" s="149" t="s">
        <v>98</v>
      </c>
      <c r="D103" s="149">
        <v>301000</v>
      </c>
      <c r="E103" s="149">
        <v>349200</v>
      </c>
      <c r="F103" s="149">
        <v>388600</v>
      </c>
      <c r="G103" s="149" t="s">
        <v>98</v>
      </c>
      <c r="H103" s="149" t="s">
        <v>98</v>
      </c>
      <c r="I103" s="149" t="s">
        <v>98</v>
      </c>
      <c r="J103" s="149" t="s">
        <v>98</v>
      </c>
      <c r="K103" s="149" t="s">
        <v>98</v>
      </c>
      <c r="L103" s="150" t="s">
        <v>98</v>
      </c>
    </row>
    <row r="104" spans="1:12">
      <c r="A104" s="311"/>
      <c r="B104" s="223">
        <v>100</v>
      </c>
      <c r="C104" s="149" t="s">
        <v>98</v>
      </c>
      <c r="D104" s="149">
        <v>301400</v>
      </c>
      <c r="E104" s="149">
        <v>349500</v>
      </c>
      <c r="F104" s="149">
        <v>389000</v>
      </c>
      <c r="G104" s="149" t="s">
        <v>98</v>
      </c>
      <c r="H104" s="149" t="s">
        <v>98</v>
      </c>
      <c r="I104" s="149" t="s">
        <v>98</v>
      </c>
      <c r="J104" s="149" t="s">
        <v>98</v>
      </c>
      <c r="K104" s="149" t="s">
        <v>98</v>
      </c>
      <c r="L104" s="150" t="s">
        <v>98</v>
      </c>
    </row>
    <row r="105" spans="1:12">
      <c r="A105" s="311"/>
      <c r="B105" s="223">
        <v>101</v>
      </c>
      <c r="C105" s="149" t="s">
        <v>98</v>
      </c>
      <c r="D105" s="149">
        <v>301600</v>
      </c>
      <c r="E105" s="149">
        <v>349800</v>
      </c>
      <c r="F105" s="149">
        <v>389300</v>
      </c>
      <c r="G105" s="149" t="s">
        <v>98</v>
      </c>
      <c r="H105" s="149" t="s">
        <v>98</v>
      </c>
      <c r="I105" s="149" t="s">
        <v>98</v>
      </c>
      <c r="J105" s="149" t="s">
        <v>98</v>
      </c>
      <c r="K105" s="149" t="s">
        <v>98</v>
      </c>
      <c r="L105" s="150" t="s">
        <v>98</v>
      </c>
    </row>
    <row r="106" spans="1:12">
      <c r="A106" s="311"/>
      <c r="B106" s="223">
        <v>102</v>
      </c>
      <c r="C106" s="149" t="s">
        <v>98</v>
      </c>
      <c r="D106" s="149">
        <v>301900</v>
      </c>
      <c r="E106" s="149">
        <v>350200</v>
      </c>
      <c r="F106" s="149">
        <v>389800</v>
      </c>
      <c r="G106" s="149" t="s">
        <v>98</v>
      </c>
      <c r="H106" s="149" t="s">
        <v>98</v>
      </c>
      <c r="I106" s="149" t="s">
        <v>98</v>
      </c>
      <c r="J106" s="149" t="s">
        <v>98</v>
      </c>
      <c r="K106" s="149" t="s">
        <v>98</v>
      </c>
      <c r="L106" s="150" t="s">
        <v>98</v>
      </c>
    </row>
    <row r="107" spans="1:12">
      <c r="A107" s="311"/>
      <c r="B107" s="223">
        <v>103</v>
      </c>
      <c r="C107" s="149" t="s">
        <v>98</v>
      </c>
      <c r="D107" s="149">
        <v>302200</v>
      </c>
      <c r="E107" s="149">
        <v>350600</v>
      </c>
      <c r="F107" s="149">
        <v>390200</v>
      </c>
      <c r="G107" s="149" t="s">
        <v>98</v>
      </c>
      <c r="H107" s="149" t="s">
        <v>98</v>
      </c>
      <c r="I107" s="149" t="s">
        <v>98</v>
      </c>
      <c r="J107" s="149" t="s">
        <v>98</v>
      </c>
      <c r="K107" s="149" t="s">
        <v>98</v>
      </c>
      <c r="L107" s="150" t="s">
        <v>98</v>
      </c>
    </row>
    <row r="108" spans="1:12">
      <c r="A108" s="311"/>
      <c r="B108" s="223">
        <v>104</v>
      </c>
      <c r="C108" s="149" t="s">
        <v>98</v>
      </c>
      <c r="D108" s="149">
        <v>302500</v>
      </c>
      <c r="E108" s="149">
        <v>351000</v>
      </c>
      <c r="F108" s="149">
        <v>390600</v>
      </c>
      <c r="G108" s="149" t="s">
        <v>98</v>
      </c>
      <c r="H108" s="149" t="s">
        <v>98</v>
      </c>
      <c r="I108" s="149" t="s">
        <v>98</v>
      </c>
      <c r="J108" s="149" t="s">
        <v>98</v>
      </c>
      <c r="K108" s="149" t="s">
        <v>98</v>
      </c>
      <c r="L108" s="150" t="s">
        <v>98</v>
      </c>
    </row>
    <row r="109" spans="1:12">
      <c r="A109" s="311"/>
      <c r="B109" s="223">
        <v>105</v>
      </c>
      <c r="C109" s="149" t="s">
        <v>98</v>
      </c>
      <c r="D109" s="149">
        <v>302700</v>
      </c>
      <c r="E109" s="149">
        <v>351500</v>
      </c>
      <c r="F109" s="149">
        <v>390900</v>
      </c>
      <c r="G109" s="149" t="s">
        <v>98</v>
      </c>
      <c r="H109" s="149" t="s">
        <v>98</v>
      </c>
      <c r="I109" s="149" t="s">
        <v>98</v>
      </c>
      <c r="J109" s="149" t="s">
        <v>98</v>
      </c>
      <c r="K109" s="149" t="s">
        <v>98</v>
      </c>
      <c r="L109" s="150" t="s">
        <v>98</v>
      </c>
    </row>
    <row r="110" spans="1:12">
      <c r="A110" s="311"/>
      <c r="B110" s="223">
        <v>106</v>
      </c>
      <c r="C110" s="149" t="s">
        <v>98</v>
      </c>
      <c r="D110" s="149">
        <v>303000</v>
      </c>
      <c r="E110" s="149">
        <v>351900</v>
      </c>
      <c r="F110" s="149"/>
      <c r="G110" s="149" t="s">
        <v>98</v>
      </c>
      <c r="H110" s="149" t="s">
        <v>98</v>
      </c>
      <c r="I110" s="149" t="s">
        <v>98</v>
      </c>
      <c r="J110" s="149" t="s">
        <v>98</v>
      </c>
      <c r="K110" s="149" t="s">
        <v>98</v>
      </c>
      <c r="L110" s="150" t="s">
        <v>98</v>
      </c>
    </row>
    <row r="111" spans="1:12">
      <c r="A111" s="311"/>
      <c r="B111" s="223">
        <v>107</v>
      </c>
      <c r="C111" s="149" t="s">
        <v>98</v>
      </c>
      <c r="D111" s="149">
        <v>303300</v>
      </c>
      <c r="E111" s="149">
        <v>352300</v>
      </c>
      <c r="F111" s="149"/>
      <c r="G111" s="149" t="s">
        <v>98</v>
      </c>
      <c r="H111" s="149" t="s">
        <v>98</v>
      </c>
      <c r="I111" s="149" t="s">
        <v>98</v>
      </c>
      <c r="J111" s="149" t="s">
        <v>98</v>
      </c>
      <c r="K111" s="149" t="s">
        <v>98</v>
      </c>
      <c r="L111" s="150" t="s">
        <v>98</v>
      </c>
    </row>
    <row r="112" spans="1:12">
      <c r="A112" s="311"/>
      <c r="B112" s="223">
        <v>108</v>
      </c>
      <c r="C112" s="149" t="s">
        <v>98</v>
      </c>
      <c r="D112" s="149">
        <v>303600</v>
      </c>
      <c r="E112" s="149">
        <v>352700</v>
      </c>
      <c r="F112" s="149"/>
      <c r="G112" s="149" t="s">
        <v>98</v>
      </c>
      <c r="H112" s="149" t="s">
        <v>98</v>
      </c>
      <c r="I112" s="149" t="s">
        <v>98</v>
      </c>
      <c r="J112" s="149" t="s">
        <v>98</v>
      </c>
      <c r="K112" s="149" t="s">
        <v>98</v>
      </c>
      <c r="L112" s="150" t="s">
        <v>98</v>
      </c>
    </row>
    <row r="113" spans="1:12">
      <c r="A113" s="311"/>
      <c r="B113" s="223">
        <v>109</v>
      </c>
      <c r="C113" s="149" t="s">
        <v>98</v>
      </c>
      <c r="D113" s="149">
        <v>303800</v>
      </c>
      <c r="E113" s="149">
        <v>353200</v>
      </c>
      <c r="F113" s="149"/>
      <c r="G113" s="149" t="s">
        <v>98</v>
      </c>
      <c r="H113" s="149" t="s">
        <v>98</v>
      </c>
      <c r="I113" s="149" t="s">
        <v>98</v>
      </c>
      <c r="J113" s="149" t="s">
        <v>98</v>
      </c>
      <c r="K113" s="149" t="s">
        <v>98</v>
      </c>
      <c r="L113" s="150" t="s">
        <v>98</v>
      </c>
    </row>
    <row r="114" spans="1:12">
      <c r="A114" s="311"/>
      <c r="B114" s="223">
        <v>110</v>
      </c>
      <c r="C114" s="149" t="s">
        <v>98</v>
      </c>
      <c r="D114" s="149">
        <v>304200</v>
      </c>
      <c r="E114" s="149">
        <v>353600</v>
      </c>
      <c r="F114" s="149"/>
      <c r="G114" s="149" t="s">
        <v>98</v>
      </c>
      <c r="H114" s="149" t="s">
        <v>98</v>
      </c>
      <c r="I114" s="149" t="s">
        <v>98</v>
      </c>
      <c r="J114" s="149" t="s">
        <v>98</v>
      </c>
      <c r="K114" s="149" t="s">
        <v>98</v>
      </c>
      <c r="L114" s="150" t="s">
        <v>98</v>
      </c>
    </row>
    <row r="115" spans="1:12">
      <c r="A115" s="311"/>
      <c r="B115" s="223">
        <v>111</v>
      </c>
      <c r="C115" s="149" t="s">
        <v>98</v>
      </c>
      <c r="D115" s="149">
        <v>304600</v>
      </c>
      <c r="E115" s="149">
        <v>353900</v>
      </c>
      <c r="F115" s="149"/>
      <c r="G115" s="149" t="s">
        <v>98</v>
      </c>
      <c r="H115" s="149" t="s">
        <v>98</v>
      </c>
      <c r="I115" s="149" t="s">
        <v>98</v>
      </c>
      <c r="J115" s="149" t="s">
        <v>98</v>
      </c>
      <c r="K115" s="149" t="s">
        <v>98</v>
      </c>
      <c r="L115" s="150" t="s">
        <v>98</v>
      </c>
    </row>
    <row r="116" spans="1:12">
      <c r="A116" s="311"/>
      <c r="B116" s="223">
        <v>112</v>
      </c>
      <c r="C116" s="149" t="s">
        <v>98</v>
      </c>
      <c r="D116" s="149">
        <v>304900</v>
      </c>
      <c r="E116" s="149">
        <v>354200</v>
      </c>
      <c r="F116" s="149"/>
      <c r="G116" s="149" t="s">
        <v>98</v>
      </c>
      <c r="H116" s="149" t="s">
        <v>98</v>
      </c>
      <c r="I116" s="149" t="s">
        <v>98</v>
      </c>
      <c r="J116" s="149" t="s">
        <v>98</v>
      </c>
      <c r="K116" s="149" t="s">
        <v>98</v>
      </c>
      <c r="L116" s="150" t="s">
        <v>98</v>
      </c>
    </row>
    <row r="117" spans="1:12">
      <c r="A117" s="311"/>
      <c r="B117" s="223">
        <v>113</v>
      </c>
      <c r="C117" s="149" t="s">
        <v>98</v>
      </c>
      <c r="D117" s="149">
        <v>305100</v>
      </c>
      <c r="E117" s="149">
        <v>354700</v>
      </c>
      <c r="F117" s="149"/>
      <c r="G117" s="149" t="s">
        <v>98</v>
      </c>
      <c r="H117" s="149" t="s">
        <v>98</v>
      </c>
      <c r="I117" s="149" t="s">
        <v>98</v>
      </c>
      <c r="J117" s="149" t="s">
        <v>98</v>
      </c>
      <c r="K117" s="149" t="s">
        <v>98</v>
      </c>
      <c r="L117" s="150" t="s">
        <v>98</v>
      </c>
    </row>
    <row r="118" spans="1:12">
      <c r="A118" s="311"/>
      <c r="B118" s="223">
        <v>114</v>
      </c>
      <c r="C118" s="149" t="s">
        <v>98</v>
      </c>
      <c r="D118" s="149">
        <v>305300</v>
      </c>
      <c r="E118" s="149" t="s">
        <v>98</v>
      </c>
      <c r="F118" s="149"/>
      <c r="G118" s="149" t="s">
        <v>98</v>
      </c>
      <c r="H118" s="149" t="s">
        <v>98</v>
      </c>
      <c r="I118" s="149" t="s">
        <v>98</v>
      </c>
      <c r="J118" s="149" t="s">
        <v>98</v>
      </c>
      <c r="K118" s="149" t="s">
        <v>98</v>
      </c>
      <c r="L118" s="150" t="s">
        <v>98</v>
      </c>
    </row>
    <row r="119" spans="1:12">
      <c r="A119" s="311"/>
      <c r="B119" s="223">
        <v>115</v>
      </c>
      <c r="C119" s="149" t="s">
        <v>98</v>
      </c>
      <c r="D119" s="149">
        <v>305600</v>
      </c>
      <c r="E119" s="149" t="s">
        <v>98</v>
      </c>
      <c r="F119" s="149"/>
      <c r="G119" s="149" t="s">
        <v>98</v>
      </c>
      <c r="H119" s="149" t="s">
        <v>98</v>
      </c>
      <c r="I119" s="149" t="s">
        <v>98</v>
      </c>
      <c r="J119" s="149" t="s">
        <v>98</v>
      </c>
      <c r="K119" s="149" t="s">
        <v>98</v>
      </c>
      <c r="L119" s="150" t="s">
        <v>98</v>
      </c>
    </row>
    <row r="120" spans="1:12">
      <c r="A120" s="311"/>
      <c r="B120" s="223">
        <v>116</v>
      </c>
      <c r="C120" s="149" t="s">
        <v>98</v>
      </c>
      <c r="D120" s="149">
        <v>306000</v>
      </c>
      <c r="E120" s="149" t="s">
        <v>98</v>
      </c>
      <c r="F120" s="149"/>
      <c r="G120" s="149" t="s">
        <v>98</v>
      </c>
      <c r="H120" s="149" t="s">
        <v>98</v>
      </c>
      <c r="I120" s="149" t="s">
        <v>98</v>
      </c>
      <c r="J120" s="149" t="s">
        <v>98</v>
      </c>
      <c r="K120" s="149" t="s">
        <v>98</v>
      </c>
      <c r="L120" s="150" t="s">
        <v>98</v>
      </c>
    </row>
    <row r="121" spans="1:12">
      <c r="A121" s="311"/>
      <c r="B121" s="223">
        <v>117</v>
      </c>
      <c r="C121" s="149" t="s">
        <v>98</v>
      </c>
      <c r="D121" s="149">
        <v>306200</v>
      </c>
      <c r="E121" s="149" t="s">
        <v>98</v>
      </c>
      <c r="F121" s="149"/>
      <c r="G121" s="149" t="s">
        <v>98</v>
      </c>
      <c r="H121" s="149" t="s">
        <v>98</v>
      </c>
      <c r="I121" s="149" t="s">
        <v>98</v>
      </c>
      <c r="J121" s="149" t="s">
        <v>98</v>
      </c>
      <c r="K121" s="149" t="s">
        <v>98</v>
      </c>
      <c r="L121" s="150" t="s">
        <v>98</v>
      </c>
    </row>
    <row r="122" spans="1:12">
      <c r="A122" s="311"/>
      <c r="B122" s="223">
        <v>118</v>
      </c>
      <c r="C122" s="149" t="s">
        <v>98</v>
      </c>
      <c r="D122" s="149">
        <v>306400</v>
      </c>
      <c r="E122" s="149" t="s">
        <v>98</v>
      </c>
      <c r="F122" s="149" t="s">
        <v>98</v>
      </c>
      <c r="G122" s="149" t="s">
        <v>98</v>
      </c>
      <c r="H122" s="149" t="s">
        <v>98</v>
      </c>
      <c r="I122" s="149" t="s">
        <v>98</v>
      </c>
      <c r="J122" s="149" t="s">
        <v>98</v>
      </c>
      <c r="K122" s="149" t="s">
        <v>98</v>
      </c>
      <c r="L122" s="150" t="s">
        <v>98</v>
      </c>
    </row>
    <row r="123" spans="1:12">
      <c r="A123" s="311"/>
      <c r="B123" s="223">
        <v>119</v>
      </c>
      <c r="C123" s="149" t="s">
        <v>98</v>
      </c>
      <c r="D123" s="149">
        <v>306700</v>
      </c>
      <c r="E123" s="149" t="s">
        <v>98</v>
      </c>
      <c r="F123" s="149" t="s">
        <v>98</v>
      </c>
      <c r="G123" s="149" t="s">
        <v>98</v>
      </c>
      <c r="H123" s="149" t="s">
        <v>98</v>
      </c>
      <c r="I123" s="149" t="s">
        <v>98</v>
      </c>
      <c r="J123" s="149" t="s">
        <v>98</v>
      </c>
      <c r="K123" s="149" t="s">
        <v>98</v>
      </c>
      <c r="L123" s="150" t="s">
        <v>98</v>
      </c>
    </row>
    <row r="124" spans="1:12">
      <c r="A124" s="311"/>
      <c r="B124" s="223">
        <v>120</v>
      </c>
      <c r="C124" s="149" t="s">
        <v>98</v>
      </c>
      <c r="D124" s="149">
        <v>307000</v>
      </c>
      <c r="E124" s="149" t="s">
        <v>98</v>
      </c>
      <c r="F124" s="149" t="s">
        <v>98</v>
      </c>
      <c r="G124" s="149" t="s">
        <v>98</v>
      </c>
      <c r="H124" s="149" t="s">
        <v>98</v>
      </c>
      <c r="I124" s="149" t="s">
        <v>98</v>
      </c>
      <c r="J124" s="149" t="s">
        <v>98</v>
      </c>
      <c r="K124" s="149" t="s">
        <v>98</v>
      </c>
      <c r="L124" s="150" t="s">
        <v>98</v>
      </c>
    </row>
    <row r="125" spans="1:12">
      <c r="A125" s="311"/>
      <c r="B125" s="223">
        <v>121</v>
      </c>
      <c r="C125" s="149" t="s">
        <v>98</v>
      </c>
      <c r="D125" s="149">
        <v>307400</v>
      </c>
      <c r="E125" s="149" t="s">
        <v>98</v>
      </c>
      <c r="F125" s="149" t="s">
        <v>98</v>
      </c>
      <c r="G125" s="149" t="s">
        <v>98</v>
      </c>
      <c r="H125" s="149" t="s">
        <v>98</v>
      </c>
      <c r="I125" s="149" t="s">
        <v>98</v>
      </c>
      <c r="J125" s="149" t="s">
        <v>98</v>
      </c>
      <c r="K125" s="149" t="s">
        <v>98</v>
      </c>
      <c r="L125" s="150" t="s">
        <v>98</v>
      </c>
    </row>
    <row r="126" spans="1:12">
      <c r="A126" s="311"/>
      <c r="B126" s="223">
        <v>122</v>
      </c>
      <c r="C126" s="149" t="s">
        <v>98</v>
      </c>
      <c r="D126" s="149">
        <v>307600</v>
      </c>
      <c r="E126" s="149" t="s">
        <v>98</v>
      </c>
      <c r="F126" s="149" t="s">
        <v>98</v>
      </c>
      <c r="G126" s="149" t="s">
        <v>98</v>
      </c>
      <c r="H126" s="149" t="s">
        <v>98</v>
      </c>
      <c r="I126" s="149" t="s">
        <v>98</v>
      </c>
      <c r="J126" s="149" t="s">
        <v>98</v>
      </c>
      <c r="K126" s="149" t="s">
        <v>98</v>
      </c>
      <c r="L126" s="150" t="s">
        <v>98</v>
      </c>
    </row>
    <row r="127" spans="1:12">
      <c r="A127" s="311"/>
      <c r="B127" s="223">
        <v>123</v>
      </c>
      <c r="C127" s="149" t="s">
        <v>98</v>
      </c>
      <c r="D127" s="149">
        <v>307900</v>
      </c>
      <c r="E127" s="149" t="s">
        <v>98</v>
      </c>
      <c r="F127" s="149" t="s">
        <v>98</v>
      </c>
      <c r="G127" s="149" t="s">
        <v>98</v>
      </c>
      <c r="H127" s="149" t="s">
        <v>98</v>
      </c>
      <c r="I127" s="149" t="s">
        <v>98</v>
      </c>
      <c r="J127" s="149" t="s">
        <v>98</v>
      </c>
      <c r="K127" s="149" t="s">
        <v>98</v>
      </c>
      <c r="L127" s="150" t="s">
        <v>98</v>
      </c>
    </row>
    <row r="128" spans="1:12">
      <c r="A128" s="311"/>
      <c r="B128" s="223">
        <v>124</v>
      </c>
      <c r="C128" s="149" t="s">
        <v>98</v>
      </c>
      <c r="D128" s="149">
        <v>308200</v>
      </c>
      <c r="E128" s="149" t="s">
        <v>98</v>
      </c>
      <c r="F128" s="149" t="s">
        <v>98</v>
      </c>
      <c r="G128" s="149" t="s">
        <v>98</v>
      </c>
      <c r="H128" s="149" t="s">
        <v>98</v>
      </c>
      <c r="I128" s="149" t="s">
        <v>98</v>
      </c>
      <c r="J128" s="149" t="s">
        <v>98</v>
      </c>
      <c r="K128" s="149" t="s">
        <v>98</v>
      </c>
      <c r="L128" s="150" t="s">
        <v>98</v>
      </c>
    </row>
    <row r="129" spans="1:12">
      <c r="A129" s="312"/>
      <c r="B129" s="223">
        <v>125</v>
      </c>
      <c r="C129" s="149" t="s">
        <v>98</v>
      </c>
      <c r="D129" s="149">
        <v>308500</v>
      </c>
      <c r="E129" s="149" t="s">
        <v>98</v>
      </c>
      <c r="F129" s="149" t="s">
        <v>98</v>
      </c>
      <c r="G129" s="149" t="s">
        <v>98</v>
      </c>
      <c r="H129" s="149" t="s">
        <v>98</v>
      </c>
      <c r="I129" s="149" t="s">
        <v>98</v>
      </c>
      <c r="J129" s="149" t="s">
        <v>98</v>
      </c>
      <c r="K129" s="149" t="s">
        <v>98</v>
      </c>
      <c r="L129" s="150" t="s">
        <v>98</v>
      </c>
    </row>
    <row r="130" spans="1:12" ht="39.6">
      <c r="A130" s="308" t="s">
        <v>99</v>
      </c>
      <c r="B130" s="151"/>
      <c r="C130" s="152" t="s">
        <v>100</v>
      </c>
      <c r="D130" s="152" t="s">
        <v>100</v>
      </c>
      <c r="E130" s="152" t="s">
        <v>100</v>
      </c>
      <c r="F130" s="152" t="s">
        <v>100</v>
      </c>
      <c r="G130" s="152" t="s">
        <v>100</v>
      </c>
      <c r="H130" s="152" t="s">
        <v>100</v>
      </c>
      <c r="I130" s="152" t="s">
        <v>100</v>
      </c>
      <c r="J130" s="152" t="s">
        <v>100</v>
      </c>
      <c r="K130" s="152" t="s">
        <v>100</v>
      </c>
      <c r="L130" s="153" t="s">
        <v>100</v>
      </c>
    </row>
    <row r="131" spans="1:12">
      <c r="A131" s="309"/>
      <c r="B131" s="154"/>
      <c r="C131" s="155" t="s">
        <v>96</v>
      </c>
      <c r="D131" s="155" t="s">
        <v>96</v>
      </c>
      <c r="E131" s="155" t="s">
        <v>96</v>
      </c>
      <c r="F131" s="155" t="s">
        <v>96</v>
      </c>
      <c r="G131" s="155" t="s">
        <v>96</v>
      </c>
      <c r="H131" s="155" t="s">
        <v>96</v>
      </c>
      <c r="I131" s="155" t="s">
        <v>96</v>
      </c>
      <c r="J131" s="155" t="s">
        <v>96</v>
      </c>
      <c r="K131" s="155" t="s">
        <v>96</v>
      </c>
      <c r="L131" s="156" t="s">
        <v>96</v>
      </c>
    </row>
    <row r="132" spans="1:12" ht="13.8" thickBot="1">
      <c r="A132" s="310"/>
      <c r="B132" s="157"/>
      <c r="C132" s="158">
        <v>192000</v>
      </c>
      <c r="D132" s="158">
        <v>219500</v>
      </c>
      <c r="E132" s="158">
        <v>260000</v>
      </c>
      <c r="F132" s="158">
        <v>279700</v>
      </c>
      <c r="G132" s="158">
        <v>294900</v>
      </c>
      <c r="H132" s="158">
        <v>320600</v>
      </c>
      <c r="I132" s="158">
        <v>362700</v>
      </c>
      <c r="J132" s="158">
        <v>396200</v>
      </c>
      <c r="K132" s="158">
        <v>448000</v>
      </c>
      <c r="L132" s="159">
        <v>528700</v>
      </c>
    </row>
  </sheetData>
  <sheetProtection sheet="1" objects="1" scenarios="1" selectLockedCells="1"/>
  <mergeCells count="5">
    <mergeCell ref="A130:A132"/>
    <mergeCell ref="A89:A129"/>
    <mergeCell ref="A45:A88"/>
    <mergeCell ref="A2:A3"/>
    <mergeCell ref="A4:A44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0D95C-5DF2-45A7-8774-C86B1AAC8684}">
  <dimension ref="A1:L131"/>
  <sheetViews>
    <sheetView workbookViewId="0">
      <selection activeCell="C10" sqref="C10"/>
    </sheetView>
  </sheetViews>
  <sheetFormatPr defaultRowHeight="13.2"/>
  <cols>
    <col min="1" max="1" width="6.44140625" style="164" customWidth="1"/>
    <col min="2" max="2" width="8.6640625" style="164" customWidth="1"/>
    <col min="3" max="3" width="9.6640625" style="164" bestFit="1" customWidth="1"/>
    <col min="4" max="4" width="10.77734375" style="164" customWidth="1"/>
    <col min="5" max="5" width="9.21875" style="164" bestFit="1" customWidth="1"/>
    <col min="6" max="6" width="8.6640625" style="164" customWidth="1"/>
    <col min="7" max="8" width="9.21875" style="164" bestFit="1" customWidth="1"/>
    <col min="9" max="9" width="8.6640625" style="164" customWidth="1"/>
    <col min="10" max="11" width="9.21875" style="164" bestFit="1" customWidth="1"/>
    <col min="12" max="12" width="8.6640625" style="164" customWidth="1"/>
  </cols>
  <sheetData>
    <row r="1" spans="1:12">
      <c r="A1" t="s">
        <v>143</v>
      </c>
      <c r="B1"/>
      <c r="C1"/>
      <c r="D1"/>
      <c r="E1"/>
      <c r="F1"/>
      <c r="G1"/>
      <c r="H1"/>
      <c r="I1"/>
      <c r="J1"/>
      <c r="K1"/>
      <c r="L1"/>
    </row>
    <row r="2" spans="1:12">
      <c r="A2" s="317" t="s">
        <v>127</v>
      </c>
      <c r="B2" s="319" t="s">
        <v>128</v>
      </c>
      <c r="C2" s="186" t="s">
        <v>129</v>
      </c>
      <c r="D2" s="186" t="s">
        <v>130</v>
      </c>
      <c r="E2" s="186" t="s">
        <v>131</v>
      </c>
      <c r="F2" s="186" t="s">
        <v>132</v>
      </c>
      <c r="G2" s="186" t="s">
        <v>133</v>
      </c>
      <c r="H2" s="186" t="s">
        <v>134</v>
      </c>
      <c r="I2" s="186" t="s">
        <v>135</v>
      </c>
      <c r="J2" s="186" t="s">
        <v>136</v>
      </c>
      <c r="K2" s="186" t="s">
        <v>137</v>
      </c>
      <c r="L2" s="187" t="s">
        <v>138</v>
      </c>
    </row>
    <row r="3" spans="1:12">
      <c r="A3" s="318"/>
      <c r="B3" s="320"/>
      <c r="C3" s="188" t="s">
        <v>139</v>
      </c>
      <c r="D3" s="189" t="s">
        <v>139</v>
      </c>
      <c r="E3" s="188" t="s">
        <v>139</v>
      </c>
      <c r="F3" s="188" t="s">
        <v>139</v>
      </c>
      <c r="G3" s="189" t="s">
        <v>139</v>
      </c>
      <c r="H3" s="188" t="s">
        <v>139</v>
      </c>
      <c r="I3" s="188" t="s">
        <v>139</v>
      </c>
      <c r="J3" s="189" t="s">
        <v>139</v>
      </c>
      <c r="K3" s="188" t="s">
        <v>139</v>
      </c>
      <c r="L3" s="188" t="s">
        <v>139</v>
      </c>
    </row>
    <row r="4" spans="1:12">
      <c r="A4" s="190" t="s">
        <v>140</v>
      </c>
      <c r="B4" s="160"/>
      <c r="C4" s="191" t="s">
        <v>141</v>
      </c>
      <c r="D4" s="191" t="s">
        <v>141</v>
      </c>
      <c r="E4" s="191" t="s">
        <v>141</v>
      </c>
      <c r="F4" s="191" t="s">
        <v>141</v>
      </c>
      <c r="G4" s="191" t="s">
        <v>141</v>
      </c>
      <c r="H4" s="191" t="s">
        <v>141</v>
      </c>
      <c r="I4" s="191" t="s">
        <v>141</v>
      </c>
      <c r="J4" s="191" t="s">
        <v>141</v>
      </c>
      <c r="K4" s="191" t="s">
        <v>141</v>
      </c>
      <c r="L4" s="191" t="s">
        <v>141</v>
      </c>
    </row>
    <row r="5" spans="1:12">
      <c r="A5" s="161"/>
      <c r="B5" s="192">
        <v>1</v>
      </c>
      <c r="C5" s="224">
        <v>154500</v>
      </c>
      <c r="D5" s="225">
        <v>209800</v>
      </c>
      <c r="E5" s="227">
        <v>234500</v>
      </c>
      <c r="F5" s="227">
        <v>255100</v>
      </c>
      <c r="G5" s="225">
        <v>271700</v>
      </c>
      <c r="H5" s="225">
        <v>289700</v>
      </c>
      <c r="I5" s="225">
        <v>340600</v>
      </c>
      <c r="J5" s="225">
        <v>387000</v>
      </c>
      <c r="K5" s="225">
        <v>455400</v>
      </c>
      <c r="L5" s="225">
        <v>536200</v>
      </c>
    </row>
    <row r="6" spans="1:12">
      <c r="A6" s="161"/>
      <c r="B6" s="192">
        <v>2</v>
      </c>
      <c r="C6" s="226">
        <v>155600</v>
      </c>
      <c r="D6" s="226">
        <v>211300</v>
      </c>
      <c r="E6" s="226">
        <v>236000</v>
      </c>
      <c r="F6" s="226">
        <v>256800</v>
      </c>
      <c r="G6" s="226">
        <v>273500</v>
      </c>
      <c r="H6" s="226">
        <v>291600</v>
      </c>
      <c r="I6" s="226">
        <v>342900</v>
      </c>
      <c r="J6" s="226">
        <v>389500</v>
      </c>
      <c r="K6" s="226">
        <v>458200</v>
      </c>
      <c r="L6" s="226">
        <v>539200</v>
      </c>
    </row>
    <row r="7" spans="1:12">
      <c r="A7" s="193"/>
      <c r="B7" s="194">
        <v>3</v>
      </c>
      <c r="C7" s="195">
        <v>156700</v>
      </c>
      <c r="D7" s="196">
        <v>212700</v>
      </c>
      <c r="E7" s="195">
        <v>237500</v>
      </c>
      <c r="F7" s="195">
        <v>258500</v>
      </c>
      <c r="G7" s="196">
        <v>275300</v>
      </c>
      <c r="H7" s="195">
        <v>293500</v>
      </c>
      <c r="I7" s="195">
        <v>345200</v>
      </c>
      <c r="J7" s="196">
        <v>392000</v>
      </c>
      <c r="K7" s="195">
        <v>461000</v>
      </c>
      <c r="L7" s="195">
        <v>542200</v>
      </c>
    </row>
    <row r="8" spans="1:12">
      <c r="A8" s="193"/>
      <c r="B8" s="194">
        <v>4</v>
      </c>
      <c r="C8" s="195">
        <v>157800</v>
      </c>
      <c r="D8" s="196">
        <v>214100</v>
      </c>
      <c r="E8" s="195">
        <v>238900</v>
      </c>
      <c r="F8" s="195">
        <v>260200</v>
      </c>
      <c r="G8" s="196">
        <v>277100</v>
      </c>
      <c r="H8" s="195">
        <v>295400</v>
      </c>
      <c r="I8" s="195">
        <v>347500</v>
      </c>
      <c r="J8" s="196">
        <v>394500</v>
      </c>
      <c r="K8" s="195">
        <v>463800</v>
      </c>
      <c r="L8" s="195">
        <v>545200</v>
      </c>
    </row>
    <row r="9" spans="1:12">
      <c r="A9" s="163"/>
      <c r="B9" s="197">
        <v>5</v>
      </c>
      <c r="C9" s="198">
        <v>158900</v>
      </c>
      <c r="D9" s="199">
        <v>215400</v>
      </c>
      <c r="E9" s="198">
        <v>240300</v>
      </c>
      <c r="F9" s="198">
        <v>261700</v>
      </c>
      <c r="G9" s="199">
        <v>278700</v>
      </c>
      <c r="H9" s="198">
        <v>297300</v>
      </c>
      <c r="I9" s="198">
        <v>349600</v>
      </c>
      <c r="J9" s="199">
        <v>397100</v>
      </c>
      <c r="K9" s="198">
        <v>466700</v>
      </c>
      <c r="L9" s="198">
        <v>548300</v>
      </c>
    </row>
    <row r="10" spans="1:12">
      <c r="A10" s="162"/>
      <c r="B10" s="194">
        <v>6</v>
      </c>
      <c r="C10" s="195">
        <v>160100</v>
      </c>
      <c r="D10" s="196">
        <v>216800</v>
      </c>
      <c r="E10" s="195">
        <v>241800</v>
      </c>
      <c r="F10" s="195">
        <v>263400</v>
      </c>
      <c r="G10" s="196">
        <v>280600</v>
      </c>
      <c r="H10" s="195">
        <v>299300</v>
      </c>
      <c r="I10" s="195">
        <v>351900</v>
      </c>
      <c r="J10" s="196">
        <v>399600</v>
      </c>
      <c r="K10" s="195">
        <v>469500</v>
      </c>
      <c r="L10" s="195">
        <v>550600</v>
      </c>
    </row>
    <row r="11" spans="1:12">
      <c r="A11" s="162"/>
      <c r="B11" s="194">
        <v>7</v>
      </c>
      <c r="C11" s="195">
        <v>161300</v>
      </c>
      <c r="D11" s="196">
        <v>218200</v>
      </c>
      <c r="E11" s="195">
        <v>243300</v>
      </c>
      <c r="F11" s="195">
        <v>265100</v>
      </c>
      <c r="G11" s="196">
        <v>282400</v>
      </c>
      <c r="H11" s="195">
        <v>301300</v>
      </c>
      <c r="I11" s="195">
        <v>354200</v>
      </c>
      <c r="J11" s="196">
        <v>402100</v>
      </c>
      <c r="K11" s="195">
        <v>472300</v>
      </c>
      <c r="L11" s="195">
        <v>552900</v>
      </c>
    </row>
    <row r="12" spans="1:12">
      <c r="A12" s="163"/>
      <c r="B12" s="194">
        <v>8</v>
      </c>
      <c r="C12" s="195">
        <v>162500</v>
      </c>
      <c r="D12" s="196">
        <v>219500</v>
      </c>
      <c r="E12" s="195">
        <v>244700</v>
      </c>
      <c r="F12" s="195">
        <v>266800</v>
      </c>
      <c r="G12" s="196">
        <v>284200</v>
      </c>
      <c r="H12" s="195">
        <v>303300</v>
      </c>
      <c r="I12" s="195">
        <v>356500</v>
      </c>
      <c r="J12" s="196">
        <v>404600</v>
      </c>
      <c r="K12" s="195">
        <v>475100</v>
      </c>
      <c r="L12" s="195">
        <v>555200</v>
      </c>
    </row>
    <row r="13" spans="1:12">
      <c r="A13" s="163"/>
      <c r="B13" s="197">
        <v>9</v>
      </c>
      <c r="C13" s="198">
        <v>163600</v>
      </c>
      <c r="D13" s="199">
        <v>220700</v>
      </c>
      <c r="E13" s="198">
        <v>246100</v>
      </c>
      <c r="F13" s="198">
        <v>268500</v>
      </c>
      <c r="G13" s="199">
        <v>285900</v>
      </c>
      <c r="H13" s="198">
        <v>305400</v>
      </c>
      <c r="I13" s="198">
        <v>358700</v>
      </c>
      <c r="J13" s="199">
        <v>407200</v>
      </c>
      <c r="K13" s="198">
        <v>478000</v>
      </c>
      <c r="L13" s="198">
        <v>557600</v>
      </c>
    </row>
    <row r="14" spans="1:12">
      <c r="A14" s="162"/>
      <c r="B14" s="194">
        <v>10</v>
      </c>
      <c r="C14" s="195">
        <v>164900</v>
      </c>
      <c r="D14" s="196">
        <v>222200</v>
      </c>
      <c r="E14" s="195">
        <v>247800</v>
      </c>
      <c r="F14" s="195">
        <v>270300</v>
      </c>
      <c r="G14" s="196">
        <v>287800</v>
      </c>
      <c r="H14" s="195">
        <v>307600</v>
      </c>
      <c r="I14" s="195">
        <v>361100</v>
      </c>
      <c r="J14" s="196">
        <v>409700</v>
      </c>
      <c r="K14" s="195">
        <v>480800</v>
      </c>
      <c r="L14" s="195">
        <v>559400</v>
      </c>
    </row>
    <row r="15" spans="1:12">
      <c r="A15" s="162"/>
      <c r="B15" s="194">
        <v>11</v>
      </c>
      <c r="C15" s="195">
        <v>166200</v>
      </c>
      <c r="D15" s="196">
        <v>223700</v>
      </c>
      <c r="E15" s="195">
        <v>249500</v>
      </c>
      <c r="F15" s="195">
        <v>272100</v>
      </c>
      <c r="G15" s="196">
        <v>289700</v>
      </c>
      <c r="H15" s="195">
        <v>309800</v>
      </c>
      <c r="I15" s="195">
        <v>363500</v>
      </c>
      <c r="J15" s="196">
        <v>412200</v>
      </c>
      <c r="K15" s="195">
        <v>483600</v>
      </c>
      <c r="L15" s="195">
        <v>561200</v>
      </c>
    </row>
    <row r="16" spans="1:12">
      <c r="A16" s="163"/>
      <c r="B16" s="194">
        <v>12</v>
      </c>
      <c r="C16" s="195">
        <v>167300</v>
      </c>
      <c r="D16" s="196">
        <v>225100</v>
      </c>
      <c r="E16" s="195">
        <v>251100</v>
      </c>
      <c r="F16" s="195">
        <v>273800</v>
      </c>
      <c r="G16" s="196">
        <v>291600</v>
      </c>
      <c r="H16" s="195">
        <v>312000</v>
      </c>
      <c r="I16" s="195">
        <v>365900</v>
      </c>
      <c r="J16" s="196">
        <v>414700</v>
      </c>
      <c r="K16" s="195">
        <v>486400</v>
      </c>
      <c r="L16" s="195">
        <v>563000</v>
      </c>
    </row>
    <row r="17" spans="1:12">
      <c r="A17" s="163"/>
      <c r="B17" s="197">
        <v>13</v>
      </c>
      <c r="C17" s="198">
        <v>168400</v>
      </c>
      <c r="D17" s="199">
        <v>226500</v>
      </c>
      <c r="E17" s="198">
        <v>252600</v>
      </c>
      <c r="F17" s="198">
        <v>275400</v>
      </c>
      <c r="G17" s="199">
        <v>293300</v>
      </c>
      <c r="H17" s="198">
        <v>314100</v>
      </c>
      <c r="I17" s="198">
        <v>368100</v>
      </c>
      <c r="J17" s="199">
        <v>417300</v>
      </c>
      <c r="K17" s="198">
        <v>489300</v>
      </c>
      <c r="L17" s="198">
        <v>564800</v>
      </c>
    </row>
    <row r="18" spans="1:12">
      <c r="A18" s="162"/>
      <c r="B18" s="194">
        <v>14</v>
      </c>
      <c r="C18" s="195">
        <v>169700</v>
      </c>
      <c r="D18" s="196">
        <v>228000</v>
      </c>
      <c r="E18" s="195">
        <v>254300</v>
      </c>
      <c r="F18" s="195">
        <v>277300</v>
      </c>
      <c r="G18" s="196">
        <v>295200</v>
      </c>
      <c r="H18" s="195">
        <v>316300</v>
      </c>
      <c r="I18" s="195">
        <v>370500</v>
      </c>
      <c r="J18" s="196">
        <v>419800</v>
      </c>
      <c r="K18" s="195">
        <v>492300</v>
      </c>
      <c r="L18" s="195">
        <v>566200</v>
      </c>
    </row>
    <row r="19" spans="1:12">
      <c r="A19" s="162"/>
      <c r="B19" s="194">
        <v>15</v>
      </c>
      <c r="C19" s="195">
        <v>171000</v>
      </c>
      <c r="D19" s="196">
        <v>229500</v>
      </c>
      <c r="E19" s="195">
        <v>256000</v>
      </c>
      <c r="F19" s="195">
        <v>279200</v>
      </c>
      <c r="G19" s="196">
        <v>297100</v>
      </c>
      <c r="H19" s="195">
        <v>318500</v>
      </c>
      <c r="I19" s="195">
        <v>372900</v>
      </c>
      <c r="J19" s="196">
        <v>422300</v>
      </c>
      <c r="K19" s="195">
        <v>495300</v>
      </c>
      <c r="L19" s="195">
        <v>567600</v>
      </c>
    </row>
    <row r="20" spans="1:12">
      <c r="A20" s="163"/>
      <c r="B20" s="194">
        <v>16</v>
      </c>
      <c r="C20" s="195">
        <v>172300</v>
      </c>
      <c r="D20" s="196">
        <v>230900</v>
      </c>
      <c r="E20" s="195">
        <v>257700</v>
      </c>
      <c r="F20" s="195">
        <v>281000</v>
      </c>
      <c r="G20" s="196">
        <v>299000</v>
      </c>
      <c r="H20" s="195">
        <v>320700</v>
      </c>
      <c r="I20" s="195">
        <v>375300</v>
      </c>
      <c r="J20" s="196">
        <v>424800</v>
      </c>
      <c r="K20" s="195">
        <v>498300</v>
      </c>
      <c r="L20" s="195">
        <v>569000</v>
      </c>
    </row>
    <row r="21" spans="1:12">
      <c r="A21" s="163"/>
      <c r="B21" s="197">
        <v>17</v>
      </c>
      <c r="C21" s="198">
        <v>173500</v>
      </c>
      <c r="D21" s="199">
        <v>232300</v>
      </c>
      <c r="E21" s="198">
        <v>259200</v>
      </c>
      <c r="F21" s="198">
        <v>282800</v>
      </c>
      <c r="G21" s="199">
        <v>300800</v>
      </c>
      <c r="H21" s="198">
        <v>322900</v>
      </c>
      <c r="I21" s="198">
        <v>377600</v>
      </c>
      <c r="J21" s="199">
        <v>427400</v>
      </c>
      <c r="K21" s="198">
        <v>501400</v>
      </c>
      <c r="L21" s="198">
        <v>570200</v>
      </c>
    </row>
    <row r="22" spans="1:12">
      <c r="A22" s="162"/>
      <c r="B22" s="194">
        <v>18</v>
      </c>
      <c r="C22" s="195">
        <v>175100</v>
      </c>
      <c r="D22" s="196">
        <v>233800</v>
      </c>
      <c r="E22" s="195">
        <v>260900</v>
      </c>
      <c r="F22" s="195">
        <v>284700</v>
      </c>
      <c r="G22" s="196">
        <v>302900</v>
      </c>
      <c r="H22" s="195">
        <v>325100</v>
      </c>
      <c r="I22" s="195">
        <v>380000</v>
      </c>
      <c r="J22" s="196">
        <v>430000</v>
      </c>
      <c r="K22" s="195">
        <v>503500</v>
      </c>
      <c r="L22" s="195">
        <v>571000</v>
      </c>
    </row>
    <row r="23" spans="1:12">
      <c r="A23" s="162"/>
      <c r="B23" s="194">
        <v>19</v>
      </c>
      <c r="C23" s="195">
        <v>176700</v>
      </c>
      <c r="D23" s="196">
        <v>235300</v>
      </c>
      <c r="E23" s="195">
        <v>262600</v>
      </c>
      <c r="F23" s="195">
        <v>286600</v>
      </c>
      <c r="G23" s="196">
        <v>305000</v>
      </c>
      <c r="H23" s="195">
        <v>327300</v>
      </c>
      <c r="I23" s="195">
        <v>382400</v>
      </c>
      <c r="J23" s="196">
        <v>432600</v>
      </c>
      <c r="K23" s="195">
        <v>505600</v>
      </c>
      <c r="L23" s="195">
        <v>571800</v>
      </c>
    </row>
    <row r="24" spans="1:12">
      <c r="A24" s="163"/>
      <c r="B24" s="194">
        <v>20</v>
      </c>
      <c r="C24" s="195">
        <v>178300</v>
      </c>
      <c r="D24" s="196">
        <v>236700</v>
      </c>
      <c r="E24" s="195">
        <v>264300</v>
      </c>
      <c r="F24" s="195">
        <v>288500</v>
      </c>
      <c r="G24" s="196">
        <v>307000</v>
      </c>
      <c r="H24" s="195">
        <v>329500</v>
      </c>
      <c r="I24" s="195">
        <v>384800</v>
      </c>
      <c r="J24" s="196">
        <v>435200</v>
      </c>
      <c r="K24" s="195">
        <v>507700</v>
      </c>
      <c r="L24" s="195">
        <v>572600</v>
      </c>
    </row>
    <row r="25" spans="1:12">
      <c r="A25" s="163"/>
      <c r="B25" s="197">
        <v>21</v>
      </c>
      <c r="C25" s="198">
        <v>180000</v>
      </c>
      <c r="D25" s="199">
        <v>238100</v>
      </c>
      <c r="E25" s="198">
        <v>265800</v>
      </c>
      <c r="F25" s="198">
        <v>290300</v>
      </c>
      <c r="G25" s="199">
        <v>309000</v>
      </c>
      <c r="H25" s="198">
        <v>331700</v>
      </c>
      <c r="I25" s="198">
        <v>387200</v>
      </c>
      <c r="J25" s="199">
        <v>437600</v>
      </c>
      <c r="K25" s="198">
        <v>509700</v>
      </c>
      <c r="L25" s="198">
        <v>573500</v>
      </c>
    </row>
    <row r="26" spans="1:12">
      <c r="A26" s="162"/>
      <c r="B26" s="194">
        <v>22</v>
      </c>
      <c r="C26" s="195">
        <v>181700</v>
      </c>
      <c r="D26" s="196">
        <v>239600</v>
      </c>
      <c r="E26" s="195">
        <v>267600</v>
      </c>
      <c r="F26" s="195">
        <v>292200</v>
      </c>
      <c r="G26" s="196">
        <v>311200</v>
      </c>
      <c r="H26" s="195">
        <v>334000</v>
      </c>
      <c r="I26" s="195">
        <v>389600</v>
      </c>
      <c r="J26" s="196">
        <v>440200</v>
      </c>
      <c r="K26" s="195">
        <v>511400</v>
      </c>
      <c r="L26" s="162"/>
    </row>
    <row r="27" spans="1:12">
      <c r="A27" s="162"/>
      <c r="B27" s="194">
        <v>23</v>
      </c>
      <c r="C27" s="195">
        <v>183300</v>
      </c>
      <c r="D27" s="196">
        <v>241000</v>
      </c>
      <c r="E27" s="195">
        <v>269300</v>
      </c>
      <c r="F27" s="195">
        <v>294100</v>
      </c>
      <c r="G27" s="196">
        <v>313400</v>
      </c>
      <c r="H27" s="195">
        <v>336300</v>
      </c>
      <c r="I27" s="195">
        <v>392000</v>
      </c>
      <c r="J27" s="196">
        <v>442800</v>
      </c>
      <c r="K27" s="195">
        <v>513100</v>
      </c>
      <c r="L27" s="162"/>
    </row>
    <row r="28" spans="1:12">
      <c r="A28" s="163"/>
      <c r="B28" s="194">
        <v>24</v>
      </c>
      <c r="C28" s="195">
        <v>184900</v>
      </c>
      <c r="D28" s="196">
        <v>242400</v>
      </c>
      <c r="E28" s="195">
        <v>271000</v>
      </c>
      <c r="F28" s="195">
        <v>296000</v>
      </c>
      <c r="G28" s="196">
        <v>315600</v>
      </c>
      <c r="H28" s="195">
        <v>338600</v>
      </c>
      <c r="I28" s="195">
        <v>394400</v>
      </c>
      <c r="J28" s="196">
        <v>445400</v>
      </c>
      <c r="K28" s="195">
        <v>514800</v>
      </c>
      <c r="L28" s="163"/>
    </row>
    <row r="29" spans="1:12">
      <c r="A29" s="163"/>
      <c r="B29" s="197">
        <v>25</v>
      </c>
      <c r="C29" s="198">
        <v>186500</v>
      </c>
      <c r="D29" s="199">
        <v>243700</v>
      </c>
      <c r="E29" s="198">
        <v>272600</v>
      </c>
      <c r="F29" s="198">
        <v>297800</v>
      </c>
      <c r="G29" s="199">
        <v>317600</v>
      </c>
      <c r="H29" s="198">
        <v>340800</v>
      </c>
      <c r="I29" s="198">
        <v>396800</v>
      </c>
      <c r="J29" s="199">
        <v>447800</v>
      </c>
      <c r="K29" s="198">
        <v>516400</v>
      </c>
      <c r="L29" s="163"/>
    </row>
    <row r="30" spans="1:12">
      <c r="A30" s="162"/>
      <c r="B30" s="194">
        <v>26</v>
      </c>
      <c r="C30" s="195">
        <v>188300</v>
      </c>
      <c r="D30" s="196">
        <v>245200</v>
      </c>
      <c r="E30" s="195">
        <v>274400</v>
      </c>
      <c r="F30" s="195">
        <v>299800</v>
      </c>
      <c r="G30" s="196">
        <v>319900</v>
      </c>
      <c r="H30" s="195">
        <v>343100</v>
      </c>
      <c r="I30" s="195">
        <v>399200</v>
      </c>
      <c r="J30" s="196">
        <v>450500</v>
      </c>
      <c r="K30" s="195">
        <v>517800</v>
      </c>
      <c r="L30" s="162"/>
    </row>
    <row r="31" spans="1:12">
      <c r="A31" s="162"/>
      <c r="B31" s="194">
        <v>27</v>
      </c>
      <c r="C31" s="195">
        <v>190100</v>
      </c>
      <c r="D31" s="196">
        <v>246600</v>
      </c>
      <c r="E31" s="195">
        <v>276200</v>
      </c>
      <c r="F31" s="195">
        <v>301800</v>
      </c>
      <c r="G31" s="196">
        <v>322200</v>
      </c>
      <c r="H31" s="195">
        <v>345400</v>
      </c>
      <c r="I31" s="195">
        <v>401600</v>
      </c>
      <c r="J31" s="196">
        <v>453200</v>
      </c>
      <c r="K31" s="195">
        <v>519200</v>
      </c>
      <c r="L31" s="162"/>
    </row>
    <row r="32" spans="1:12">
      <c r="A32" s="163"/>
      <c r="B32" s="194">
        <v>28</v>
      </c>
      <c r="C32" s="195">
        <v>191800</v>
      </c>
      <c r="D32" s="196">
        <v>248000</v>
      </c>
      <c r="E32" s="195">
        <v>278000</v>
      </c>
      <c r="F32" s="195">
        <v>303800</v>
      </c>
      <c r="G32" s="196">
        <v>324500</v>
      </c>
      <c r="H32" s="195">
        <v>347700</v>
      </c>
      <c r="I32" s="195">
        <v>404000</v>
      </c>
      <c r="J32" s="196">
        <v>455900</v>
      </c>
      <c r="K32" s="195">
        <v>520600</v>
      </c>
      <c r="L32" s="163"/>
    </row>
    <row r="33" spans="1:12">
      <c r="A33" s="163"/>
      <c r="B33" s="197">
        <v>29</v>
      </c>
      <c r="C33" s="198">
        <v>193400</v>
      </c>
      <c r="D33" s="199">
        <v>249300</v>
      </c>
      <c r="E33" s="198">
        <v>279600</v>
      </c>
      <c r="F33" s="198">
        <v>305700</v>
      </c>
      <c r="G33" s="199">
        <v>326700</v>
      </c>
      <c r="H33" s="198">
        <v>349800</v>
      </c>
      <c r="I33" s="198">
        <v>406400</v>
      </c>
      <c r="J33" s="199">
        <v>458400</v>
      </c>
      <c r="K33" s="198">
        <v>522000</v>
      </c>
      <c r="L33" s="163"/>
    </row>
    <row r="34" spans="1:12">
      <c r="A34" s="162"/>
      <c r="B34" s="194">
        <v>30</v>
      </c>
      <c r="C34" s="195">
        <v>194800</v>
      </c>
      <c r="D34" s="196">
        <v>250900</v>
      </c>
      <c r="E34" s="195">
        <v>281400</v>
      </c>
      <c r="F34" s="195">
        <v>307800</v>
      </c>
      <c r="G34" s="196">
        <v>328900</v>
      </c>
      <c r="H34" s="195">
        <v>352100</v>
      </c>
      <c r="I34" s="195">
        <v>408900</v>
      </c>
      <c r="J34" s="196">
        <v>460600</v>
      </c>
      <c r="K34" s="195">
        <v>523100</v>
      </c>
      <c r="L34" s="162"/>
    </row>
    <row r="35" spans="1:12">
      <c r="A35" s="162"/>
      <c r="B35" s="194">
        <v>31</v>
      </c>
      <c r="C35" s="195">
        <v>196200</v>
      </c>
      <c r="D35" s="196">
        <v>252400</v>
      </c>
      <c r="E35" s="195">
        <v>283200</v>
      </c>
      <c r="F35" s="195">
        <v>309900</v>
      </c>
      <c r="G35" s="196">
        <v>331100</v>
      </c>
      <c r="H35" s="195">
        <v>354400</v>
      </c>
      <c r="I35" s="195">
        <v>411400</v>
      </c>
      <c r="J35" s="196">
        <v>462800</v>
      </c>
      <c r="K35" s="195">
        <v>524200</v>
      </c>
      <c r="L35" s="162"/>
    </row>
    <row r="36" spans="1:12">
      <c r="A36" s="163"/>
      <c r="B36" s="194">
        <v>32</v>
      </c>
      <c r="C36" s="195">
        <v>197600</v>
      </c>
      <c r="D36" s="196">
        <v>253900</v>
      </c>
      <c r="E36" s="195">
        <v>285000</v>
      </c>
      <c r="F36" s="195">
        <v>312000</v>
      </c>
      <c r="G36" s="196">
        <v>333300</v>
      </c>
      <c r="H36" s="195">
        <v>356700</v>
      </c>
      <c r="I36" s="195">
        <v>413900</v>
      </c>
      <c r="J36" s="196">
        <v>465000</v>
      </c>
      <c r="K36" s="195">
        <v>525300</v>
      </c>
      <c r="L36" s="163"/>
    </row>
    <row r="37" spans="1:12">
      <c r="A37" s="163"/>
      <c r="B37" s="197">
        <v>33</v>
      </c>
      <c r="C37" s="198">
        <v>198800</v>
      </c>
      <c r="D37" s="199">
        <v>255300</v>
      </c>
      <c r="E37" s="198">
        <v>286600</v>
      </c>
      <c r="F37" s="198">
        <v>313900</v>
      </c>
      <c r="G37" s="199">
        <v>335600</v>
      </c>
      <c r="H37" s="198">
        <v>358800</v>
      </c>
      <c r="I37" s="198">
        <v>416300</v>
      </c>
      <c r="J37" s="199">
        <v>467000</v>
      </c>
      <c r="K37" s="198">
        <v>526400</v>
      </c>
      <c r="L37" s="163"/>
    </row>
    <row r="38" spans="1:12">
      <c r="A38" s="162"/>
      <c r="B38" s="194">
        <v>34</v>
      </c>
      <c r="C38" s="195">
        <v>200100</v>
      </c>
      <c r="D38" s="196">
        <v>257000</v>
      </c>
      <c r="E38" s="195">
        <v>288400</v>
      </c>
      <c r="F38" s="195">
        <v>316000</v>
      </c>
      <c r="G38" s="196">
        <v>337700</v>
      </c>
      <c r="H38" s="195">
        <v>361100</v>
      </c>
      <c r="I38" s="195">
        <v>418800</v>
      </c>
      <c r="J38" s="196">
        <v>468600</v>
      </c>
      <c r="K38" s="195">
        <v>527300</v>
      </c>
      <c r="L38" s="162"/>
    </row>
    <row r="39" spans="1:12">
      <c r="A39" s="162"/>
      <c r="B39" s="194">
        <v>35</v>
      </c>
      <c r="C39" s="195">
        <v>201400</v>
      </c>
      <c r="D39" s="196">
        <v>258600</v>
      </c>
      <c r="E39" s="195">
        <v>290200</v>
      </c>
      <c r="F39" s="195">
        <v>318100</v>
      </c>
      <c r="G39" s="196">
        <v>339800</v>
      </c>
      <c r="H39" s="195">
        <v>363400</v>
      </c>
      <c r="I39" s="195">
        <v>421300</v>
      </c>
      <c r="J39" s="196">
        <v>470200</v>
      </c>
      <c r="K39" s="195">
        <v>528200</v>
      </c>
      <c r="L39" s="162"/>
    </row>
    <row r="40" spans="1:12">
      <c r="A40" s="163"/>
      <c r="B40" s="194">
        <v>36</v>
      </c>
      <c r="C40" s="195">
        <v>202700</v>
      </c>
      <c r="D40" s="196">
        <v>260200</v>
      </c>
      <c r="E40" s="195">
        <v>292000</v>
      </c>
      <c r="F40" s="195">
        <v>320200</v>
      </c>
      <c r="G40" s="196">
        <v>341900</v>
      </c>
      <c r="H40" s="195">
        <v>365700</v>
      </c>
      <c r="I40" s="195">
        <v>423800</v>
      </c>
      <c r="J40" s="196">
        <v>471800</v>
      </c>
      <c r="K40" s="195">
        <v>529100</v>
      </c>
      <c r="L40" s="163"/>
    </row>
    <row r="41" spans="1:12">
      <c r="A41" s="163"/>
      <c r="B41" s="197">
        <v>37</v>
      </c>
      <c r="C41" s="198">
        <v>204000</v>
      </c>
      <c r="D41" s="199">
        <v>261700</v>
      </c>
      <c r="E41" s="198">
        <v>293700</v>
      </c>
      <c r="F41" s="198">
        <v>322100</v>
      </c>
      <c r="G41" s="199">
        <v>343900</v>
      </c>
      <c r="H41" s="198">
        <v>367800</v>
      </c>
      <c r="I41" s="198">
        <v>426400</v>
      </c>
      <c r="J41" s="199">
        <v>473200</v>
      </c>
      <c r="K41" s="198">
        <v>530000</v>
      </c>
      <c r="L41" s="163"/>
    </row>
    <row r="42" spans="1:12">
      <c r="A42" s="162"/>
      <c r="B42" s="194">
        <v>38</v>
      </c>
      <c r="C42" s="195">
        <v>205400</v>
      </c>
      <c r="D42" s="196">
        <v>263500</v>
      </c>
      <c r="E42" s="195">
        <v>295500</v>
      </c>
      <c r="F42" s="195">
        <v>324000</v>
      </c>
      <c r="G42" s="196">
        <v>345900</v>
      </c>
      <c r="H42" s="195">
        <v>370100</v>
      </c>
      <c r="I42" s="195">
        <v>428400</v>
      </c>
      <c r="J42" s="196">
        <v>474600</v>
      </c>
      <c r="K42" s="195">
        <v>530900</v>
      </c>
      <c r="L42" s="162"/>
    </row>
    <row r="43" spans="1:12">
      <c r="A43" s="162"/>
      <c r="B43" s="194">
        <v>39</v>
      </c>
      <c r="C43" s="195">
        <v>206800</v>
      </c>
      <c r="D43" s="196">
        <v>265100</v>
      </c>
      <c r="E43" s="195">
        <v>297300</v>
      </c>
      <c r="F43" s="195">
        <v>325900</v>
      </c>
      <c r="G43" s="196">
        <v>347900</v>
      </c>
      <c r="H43" s="195">
        <v>372400</v>
      </c>
      <c r="I43" s="195">
        <v>430400</v>
      </c>
      <c r="J43" s="196">
        <v>476000</v>
      </c>
      <c r="K43" s="195">
        <v>531800</v>
      </c>
      <c r="L43" s="162"/>
    </row>
    <row r="44" spans="1:12">
      <c r="A44" s="163"/>
      <c r="B44" s="194">
        <v>40</v>
      </c>
      <c r="C44" s="195">
        <v>208100</v>
      </c>
      <c r="D44" s="196">
        <v>266700</v>
      </c>
      <c r="E44" s="195">
        <v>299100</v>
      </c>
      <c r="F44" s="195">
        <v>327800</v>
      </c>
      <c r="G44" s="196">
        <v>349900</v>
      </c>
      <c r="H44" s="195">
        <v>374700</v>
      </c>
      <c r="I44" s="195">
        <v>432400</v>
      </c>
      <c r="J44" s="196">
        <v>477400</v>
      </c>
      <c r="K44" s="195">
        <v>532700</v>
      </c>
      <c r="L44" s="163"/>
    </row>
    <row r="45" spans="1:12">
      <c r="A45" s="321"/>
      <c r="B45" s="194">
        <v>41</v>
      </c>
      <c r="C45" s="195">
        <v>209300</v>
      </c>
      <c r="D45" s="200">
        <v>268300</v>
      </c>
      <c r="E45" s="200">
        <v>300800</v>
      </c>
      <c r="F45" s="200">
        <v>329700</v>
      </c>
      <c r="G45" s="196">
        <v>352000</v>
      </c>
      <c r="H45" s="200">
        <v>376800</v>
      </c>
      <c r="I45" s="200">
        <v>434400</v>
      </c>
      <c r="J45" s="196">
        <v>478800</v>
      </c>
      <c r="K45" s="200">
        <v>533600</v>
      </c>
      <c r="L45" s="321"/>
    </row>
    <row r="46" spans="1:12">
      <c r="A46" s="321"/>
      <c r="B46" s="194">
        <v>42</v>
      </c>
      <c r="C46" s="195">
        <v>210700</v>
      </c>
      <c r="D46" s="200">
        <v>269900</v>
      </c>
      <c r="E46" s="200">
        <v>302400</v>
      </c>
      <c r="F46" s="200">
        <v>331600</v>
      </c>
      <c r="G46" s="196">
        <v>354000</v>
      </c>
      <c r="H46" s="200">
        <v>379000</v>
      </c>
      <c r="I46" s="200">
        <v>436000</v>
      </c>
      <c r="J46" s="196">
        <v>479800</v>
      </c>
      <c r="K46" s="200">
        <v>534400</v>
      </c>
      <c r="L46" s="321"/>
    </row>
    <row r="47" spans="1:12">
      <c r="A47" s="321"/>
      <c r="B47" s="194">
        <v>43</v>
      </c>
      <c r="C47" s="195">
        <v>212000</v>
      </c>
      <c r="D47" s="200">
        <v>271500</v>
      </c>
      <c r="E47" s="200">
        <v>304000</v>
      </c>
      <c r="F47" s="200">
        <v>333500</v>
      </c>
      <c r="G47" s="196">
        <v>356000</v>
      </c>
      <c r="H47" s="200">
        <v>381200</v>
      </c>
      <c r="I47" s="200">
        <v>437600</v>
      </c>
      <c r="J47" s="196">
        <v>480800</v>
      </c>
      <c r="K47" s="200">
        <v>535200</v>
      </c>
      <c r="L47" s="321"/>
    </row>
    <row r="48" spans="1:12">
      <c r="A48" s="321"/>
      <c r="B48" s="194">
        <v>44</v>
      </c>
      <c r="C48" s="195">
        <v>213300</v>
      </c>
      <c r="D48" s="200">
        <v>273100</v>
      </c>
      <c r="E48" s="200">
        <v>305600</v>
      </c>
      <c r="F48" s="200">
        <v>335400</v>
      </c>
      <c r="G48" s="196">
        <v>358000</v>
      </c>
      <c r="H48" s="200">
        <v>383400</v>
      </c>
      <c r="I48" s="200">
        <v>439200</v>
      </c>
      <c r="J48" s="196">
        <v>481800</v>
      </c>
      <c r="K48" s="200">
        <v>536000</v>
      </c>
      <c r="L48" s="321"/>
    </row>
    <row r="49" spans="1:12">
      <c r="A49" s="321"/>
      <c r="B49" s="197">
        <v>45</v>
      </c>
      <c r="C49" s="198">
        <v>214500</v>
      </c>
      <c r="D49" s="201">
        <v>274700</v>
      </c>
      <c r="E49" s="201">
        <v>307000</v>
      </c>
      <c r="F49" s="201">
        <v>337100</v>
      </c>
      <c r="G49" s="199">
        <v>359800</v>
      </c>
      <c r="H49" s="201">
        <v>385700</v>
      </c>
      <c r="I49" s="201">
        <v>440900</v>
      </c>
      <c r="J49" s="199">
        <v>482700</v>
      </c>
      <c r="K49" s="201">
        <v>536800</v>
      </c>
      <c r="L49" s="321"/>
    </row>
    <row r="50" spans="1:12">
      <c r="A50" s="321"/>
      <c r="B50" s="194">
        <v>46</v>
      </c>
      <c r="C50" s="195">
        <v>215800</v>
      </c>
      <c r="D50" s="200">
        <v>276300</v>
      </c>
      <c r="E50" s="200">
        <v>308500</v>
      </c>
      <c r="F50" s="200">
        <v>339000</v>
      </c>
      <c r="G50" s="196">
        <v>361600</v>
      </c>
      <c r="H50" s="200">
        <v>388000</v>
      </c>
      <c r="I50" s="200">
        <v>442000</v>
      </c>
      <c r="J50" s="196">
        <v>483500</v>
      </c>
      <c r="K50" s="200">
        <v>537600</v>
      </c>
      <c r="L50" s="321"/>
    </row>
    <row r="51" spans="1:12">
      <c r="A51" s="321"/>
      <c r="B51" s="194">
        <v>47</v>
      </c>
      <c r="C51" s="195">
        <v>217100</v>
      </c>
      <c r="D51" s="200">
        <v>277900</v>
      </c>
      <c r="E51" s="200">
        <v>310000</v>
      </c>
      <c r="F51" s="200">
        <v>340900</v>
      </c>
      <c r="G51" s="196">
        <v>363400</v>
      </c>
      <c r="H51" s="200">
        <v>390300</v>
      </c>
      <c r="I51" s="200">
        <v>443100</v>
      </c>
      <c r="J51" s="196">
        <v>484300</v>
      </c>
      <c r="K51" s="200">
        <v>538400</v>
      </c>
      <c r="L51" s="321"/>
    </row>
    <row r="52" spans="1:12">
      <c r="A52" s="321"/>
      <c r="B52" s="194">
        <v>48</v>
      </c>
      <c r="C52" s="195">
        <v>218300</v>
      </c>
      <c r="D52" s="200">
        <v>279500</v>
      </c>
      <c r="E52" s="200">
        <v>311500</v>
      </c>
      <c r="F52" s="200">
        <v>342800</v>
      </c>
      <c r="G52" s="196">
        <v>365200</v>
      </c>
      <c r="H52" s="200">
        <v>392600</v>
      </c>
      <c r="I52" s="200">
        <v>444200</v>
      </c>
      <c r="J52" s="196">
        <v>485100</v>
      </c>
      <c r="K52" s="200">
        <v>539200</v>
      </c>
      <c r="L52" s="321"/>
    </row>
    <row r="53" spans="1:12">
      <c r="A53" s="321"/>
      <c r="B53" s="197">
        <v>49</v>
      </c>
      <c r="C53" s="198">
        <v>219500</v>
      </c>
      <c r="D53" s="201">
        <v>281000</v>
      </c>
      <c r="E53" s="201">
        <v>313000</v>
      </c>
      <c r="F53" s="201">
        <v>344500</v>
      </c>
      <c r="G53" s="199">
        <v>366800</v>
      </c>
      <c r="H53" s="201">
        <v>394700</v>
      </c>
      <c r="I53" s="201">
        <v>445400</v>
      </c>
      <c r="J53" s="199">
        <v>485700</v>
      </c>
      <c r="K53" s="201">
        <v>539900</v>
      </c>
      <c r="L53" s="321"/>
    </row>
    <row r="54" spans="1:12">
      <c r="A54" s="321"/>
      <c r="B54" s="194">
        <v>50</v>
      </c>
      <c r="C54" s="195">
        <v>220900</v>
      </c>
      <c r="D54" s="200">
        <v>282600</v>
      </c>
      <c r="E54" s="200">
        <v>314500</v>
      </c>
      <c r="F54" s="200">
        <v>346200</v>
      </c>
      <c r="G54" s="196">
        <v>368500</v>
      </c>
      <c r="H54" s="200">
        <v>396500</v>
      </c>
      <c r="I54" s="200">
        <v>446300</v>
      </c>
      <c r="J54" s="196">
        <v>486500</v>
      </c>
      <c r="K54" s="200">
        <v>540600</v>
      </c>
      <c r="L54" s="321"/>
    </row>
    <row r="55" spans="1:12">
      <c r="A55" s="321"/>
      <c r="B55" s="194">
        <v>51</v>
      </c>
      <c r="C55" s="195">
        <v>222200</v>
      </c>
      <c r="D55" s="200">
        <v>284100</v>
      </c>
      <c r="E55" s="200">
        <v>316000</v>
      </c>
      <c r="F55" s="200">
        <v>347900</v>
      </c>
      <c r="G55" s="196">
        <v>370200</v>
      </c>
      <c r="H55" s="200">
        <v>398300</v>
      </c>
      <c r="I55" s="200">
        <v>447200</v>
      </c>
      <c r="J55" s="196">
        <v>487300</v>
      </c>
      <c r="K55" s="200">
        <v>541300</v>
      </c>
      <c r="L55" s="321"/>
    </row>
    <row r="56" spans="1:12">
      <c r="A56" s="321"/>
      <c r="B56" s="194">
        <v>52</v>
      </c>
      <c r="C56" s="195">
        <v>223500</v>
      </c>
      <c r="D56" s="200">
        <v>285500</v>
      </c>
      <c r="E56" s="200">
        <v>317500</v>
      </c>
      <c r="F56" s="200">
        <v>349600</v>
      </c>
      <c r="G56" s="196">
        <v>371900</v>
      </c>
      <c r="H56" s="200">
        <v>400100</v>
      </c>
      <c r="I56" s="200">
        <v>448100</v>
      </c>
      <c r="J56" s="196">
        <v>488100</v>
      </c>
      <c r="K56" s="200">
        <v>542000</v>
      </c>
      <c r="L56" s="321"/>
    </row>
    <row r="57" spans="1:12">
      <c r="A57" s="321"/>
      <c r="B57" s="197">
        <v>53</v>
      </c>
      <c r="C57" s="198">
        <v>224700</v>
      </c>
      <c r="D57" s="201">
        <v>286900</v>
      </c>
      <c r="E57" s="201">
        <v>319100</v>
      </c>
      <c r="F57" s="201">
        <v>351400</v>
      </c>
      <c r="G57" s="199">
        <v>373600</v>
      </c>
      <c r="H57" s="201">
        <v>402000</v>
      </c>
      <c r="I57" s="201">
        <v>449000</v>
      </c>
      <c r="J57" s="199">
        <v>488700</v>
      </c>
      <c r="K57" s="201">
        <v>542500</v>
      </c>
      <c r="L57" s="321"/>
    </row>
    <row r="58" spans="1:12">
      <c r="A58" s="321"/>
      <c r="B58" s="194">
        <v>54</v>
      </c>
      <c r="C58" s="195">
        <v>226200</v>
      </c>
      <c r="D58" s="200">
        <v>288400</v>
      </c>
      <c r="E58" s="200">
        <v>320300</v>
      </c>
      <c r="F58" s="200">
        <v>353000</v>
      </c>
      <c r="G58" s="196">
        <v>375100</v>
      </c>
      <c r="H58" s="200">
        <v>403400</v>
      </c>
      <c r="I58" s="200">
        <v>449700</v>
      </c>
      <c r="J58" s="196">
        <v>489400</v>
      </c>
      <c r="K58" s="200">
        <v>543100</v>
      </c>
      <c r="L58" s="321"/>
    </row>
    <row r="59" spans="1:12">
      <c r="A59" s="321"/>
      <c r="B59" s="194">
        <v>55</v>
      </c>
      <c r="C59" s="195">
        <v>227600</v>
      </c>
      <c r="D59" s="200">
        <v>289900</v>
      </c>
      <c r="E59" s="200">
        <v>321500</v>
      </c>
      <c r="F59" s="200">
        <v>354600</v>
      </c>
      <c r="G59" s="196">
        <v>376600</v>
      </c>
      <c r="H59" s="200">
        <v>404800</v>
      </c>
      <c r="I59" s="200">
        <v>450400</v>
      </c>
      <c r="J59" s="196">
        <v>490100</v>
      </c>
      <c r="K59" s="200">
        <v>543700</v>
      </c>
      <c r="L59" s="321"/>
    </row>
    <row r="60" spans="1:12">
      <c r="A60" s="321"/>
      <c r="B60" s="194">
        <v>56</v>
      </c>
      <c r="C60" s="195">
        <v>229000</v>
      </c>
      <c r="D60" s="200">
        <v>291400</v>
      </c>
      <c r="E60" s="200">
        <v>322700</v>
      </c>
      <c r="F60" s="200">
        <v>356200</v>
      </c>
      <c r="G60" s="196">
        <v>378100</v>
      </c>
      <c r="H60" s="200">
        <v>406200</v>
      </c>
      <c r="I60" s="200">
        <v>451100</v>
      </c>
      <c r="J60" s="196">
        <v>490800</v>
      </c>
      <c r="K60" s="200">
        <v>544300</v>
      </c>
      <c r="L60" s="321"/>
    </row>
    <row r="61" spans="1:12">
      <c r="A61" s="321"/>
      <c r="B61" s="197">
        <v>57</v>
      </c>
      <c r="C61" s="198">
        <v>230300</v>
      </c>
      <c r="D61" s="201">
        <v>292800</v>
      </c>
      <c r="E61" s="201">
        <v>323900</v>
      </c>
      <c r="F61" s="201">
        <v>357900</v>
      </c>
      <c r="G61" s="199">
        <v>379600</v>
      </c>
      <c r="H61" s="201">
        <v>407400</v>
      </c>
      <c r="I61" s="201">
        <v>451800</v>
      </c>
      <c r="J61" s="199">
        <v>491600</v>
      </c>
      <c r="K61" s="201">
        <v>544700</v>
      </c>
      <c r="L61" s="321"/>
    </row>
    <row r="62" spans="1:12">
      <c r="A62" s="321"/>
      <c r="B62" s="194">
        <v>58</v>
      </c>
      <c r="C62" s="195">
        <v>231800</v>
      </c>
      <c r="D62" s="200">
        <v>294200</v>
      </c>
      <c r="E62" s="200">
        <v>324900</v>
      </c>
      <c r="F62" s="200">
        <v>359300</v>
      </c>
      <c r="G62" s="196">
        <v>380800</v>
      </c>
      <c r="H62" s="200">
        <v>408500</v>
      </c>
      <c r="I62" s="200">
        <v>452500</v>
      </c>
      <c r="J62" s="196">
        <v>492300</v>
      </c>
      <c r="K62" s="162"/>
      <c r="L62" s="321"/>
    </row>
    <row r="63" spans="1:12">
      <c r="A63" s="321"/>
      <c r="B63" s="194">
        <v>59</v>
      </c>
      <c r="C63" s="195">
        <v>233200</v>
      </c>
      <c r="D63" s="200">
        <v>295600</v>
      </c>
      <c r="E63" s="200">
        <v>325900</v>
      </c>
      <c r="F63" s="200">
        <v>360700</v>
      </c>
      <c r="G63" s="196">
        <v>382000</v>
      </c>
      <c r="H63" s="200">
        <v>409600</v>
      </c>
      <c r="I63" s="200">
        <v>453200</v>
      </c>
      <c r="J63" s="196">
        <v>493000</v>
      </c>
      <c r="K63" s="162"/>
      <c r="L63" s="321"/>
    </row>
    <row r="64" spans="1:12">
      <c r="A64" s="321"/>
      <c r="B64" s="194">
        <v>60</v>
      </c>
      <c r="C64" s="195">
        <v>234600</v>
      </c>
      <c r="D64" s="200">
        <v>297000</v>
      </c>
      <c r="E64" s="200">
        <v>326900</v>
      </c>
      <c r="F64" s="200">
        <v>362100</v>
      </c>
      <c r="G64" s="196">
        <v>383200</v>
      </c>
      <c r="H64" s="200">
        <v>410700</v>
      </c>
      <c r="I64" s="200">
        <v>453900</v>
      </c>
      <c r="J64" s="196">
        <v>493700</v>
      </c>
      <c r="K64" s="163"/>
      <c r="L64" s="321"/>
    </row>
    <row r="65" spans="1:12">
      <c r="A65" s="321"/>
      <c r="B65" s="197">
        <v>61</v>
      </c>
      <c r="C65" s="198">
        <v>236000</v>
      </c>
      <c r="D65" s="201">
        <v>298500</v>
      </c>
      <c r="E65" s="201">
        <v>327900</v>
      </c>
      <c r="F65" s="201">
        <v>363500</v>
      </c>
      <c r="G65" s="199">
        <v>384400</v>
      </c>
      <c r="H65" s="201">
        <v>411900</v>
      </c>
      <c r="I65" s="201">
        <v>454700</v>
      </c>
      <c r="J65" s="199">
        <v>494300</v>
      </c>
      <c r="K65" s="163"/>
      <c r="L65" s="321"/>
    </row>
    <row r="66" spans="1:12">
      <c r="A66" s="321"/>
      <c r="B66" s="194">
        <v>62</v>
      </c>
      <c r="C66" s="195">
        <v>237400</v>
      </c>
      <c r="D66" s="200">
        <v>299800</v>
      </c>
      <c r="E66" s="200">
        <v>328800</v>
      </c>
      <c r="F66" s="200">
        <v>364700</v>
      </c>
      <c r="G66" s="196">
        <v>385400</v>
      </c>
      <c r="H66" s="200">
        <v>412700</v>
      </c>
      <c r="I66" s="200">
        <v>455400</v>
      </c>
      <c r="J66" s="196">
        <v>494900</v>
      </c>
      <c r="K66" s="162"/>
      <c r="L66" s="321"/>
    </row>
    <row r="67" spans="1:12">
      <c r="A67" s="321"/>
      <c r="B67" s="194">
        <v>63</v>
      </c>
      <c r="C67" s="195">
        <v>238700</v>
      </c>
      <c r="D67" s="200">
        <v>301100</v>
      </c>
      <c r="E67" s="200">
        <v>329700</v>
      </c>
      <c r="F67" s="200">
        <v>365900</v>
      </c>
      <c r="G67" s="196">
        <v>386400</v>
      </c>
      <c r="H67" s="200">
        <v>413500</v>
      </c>
      <c r="I67" s="200">
        <v>456100</v>
      </c>
      <c r="J67" s="196">
        <v>495500</v>
      </c>
      <c r="K67" s="162"/>
      <c r="L67" s="321"/>
    </row>
    <row r="68" spans="1:12">
      <c r="A68" s="321"/>
      <c r="B68" s="194">
        <v>64</v>
      </c>
      <c r="C68" s="195">
        <v>240000</v>
      </c>
      <c r="D68" s="200">
        <v>302400</v>
      </c>
      <c r="E68" s="200">
        <v>330600</v>
      </c>
      <c r="F68" s="200">
        <v>367100</v>
      </c>
      <c r="G68" s="196">
        <v>387400</v>
      </c>
      <c r="H68" s="200">
        <v>414300</v>
      </c>
      <c r="I68" s="200">
        <v>456800</v>
      </c>
      <c r="J68" s="196">
        <v>496100</v>
      </c>
      <c r="K68" s="163"/>
      <c r="L68" s="321"/>
    </row>
    <row r="69" spans="1:12">
      <c r="A69" s="321"/>
      <c r="B69" s="197">
        <v>65</v>
      </c>
      <c r="C69" s="198">
        <v>241200</v>
      </c>
      <c r="D69" s="201">
        <v>303700</v>
      </c>
      <c r="E69" s="201">
        <v>331400</v>
      </c>
      <c r="F69" s="201">
        <v>368300</v>
      </c>
      <c r="G69" s="199">
        <v>388400</v>
      </c>
      <c r="H69" s="201">
        <v>415000</v>
      </c>
      <c r="I69" s="201">
        <v>457500</v>
      </c>
      <c r="J69" s="199">
        <v>496800</v>
      </c>
      <c r="K69" s="163"/>
      <c r="L69" s="321"/>
    </row>
    <row r="70" spans="1:12">
      <c r="A70" s="321"/>
      <c r="B70" s="194">
        <v>66</v>
      </c>
      <c r="C70" s="195">
        <v>242600</v>
      </c>
      <c r="D70" s="200">
        <v>304700</v>
      </c>
      <c r="E70" s="200">
        <v>332000</v>
      </c>
      <c r="F70" s="200">
        <v>369200</v>
      </c>
      <c r="G70" s="196">
        <v>389200</v>
      </c>
      <c r="H70" s="200">
        <v>415700</v>
      </c>
      <c r="I70" s="200">
        <v>458200</v>
      </c>
      <c r="J70" s="196">
        <v>497400</v>
      </c>
      <c r="K70" s="162"/>
      <c r="L70" s="321"/>
    </row>
    <row r="71" spans="1:12">
      <c r="A71" s="321"/>
      <c r="B71" s="194">
        <v>67</v>
      </c>
      <c r="C71" s="195">
        <v>243900</v>
      </c>
      <c r="D71" s="200">
        <v>305700</v>
      </c>
      <c r="E71" s="200">
        <v>332600</v>
      </c>
      <c r="F71" s="200">
        <v>370100</v>
      </c>
      <c r="G71" s="196">
        <v>390000</v>
      </c>
      <c r="H71" s="200">
        <v>416400</v>
      </c>
      <c r="I71" s="200">
        <v>458900</v>
      </c>
      <c r="J71" s="196">
        <v>498000</v>
      </c>
      <c r="K71" s="162"/>
      <c r="L71" s="321"/>
    </row>
    <row r="72" spans="1:12">
      <c r="A72" s="321"/>
      <c r="B72" s="194">
        <v>68</v>
      </c>
      <c r="C72" s="195">
        <v>245200</v>
      </c>
      <c r="D72" s="200">
        <v>306700</v>
      </c>
      <c r="E72" s="200">
        <v>333200</v>
      </c>
      <c r="F72" s="200">
        <v>371000</v>
      </c>
      <c r="G72" s="196">
        <v>390800</v>
      </c>
      <c r="H72" s="200">
        <v>417100</v>
      </c>
      <c r="I72" s="200">
        <v>459600</v>
      </c>
      <c r="J72" s="196">
        <v>498600</v>
      </c>
      <c r="K72" s="163"/>
      <c r="L72" s="321"/>
    </row>
    <row r="73" spans="1:12">
      <c r="A73" s="321"/>
      <c r="B73" s="197">
        <v>69</v>
      </c>
      <c r="C73" s="198">
        <v>246400</v>
      </c>
      <c r="D73" s="201">
        <v>307700</v>
      </c>
      <c r="E73" s="201">
        <v>333800</v>
      </c>
      <c r="F73" s="201">
        <v>371800</v>
      </c>
      <c r="G73" s="199">
        <v>391600</v>
      </c>
      <c r="H73" s="201">
        <v>417600</v>
      </c>
      <c r="I73" s="201">
        <v>460100</v>
      </c>
      <c r="J73" s="199">
        <v>499000</v>
      </c>
      <c r="K73" s="163"/>
      <c r="L73" s="321"/>
    </row>
    <row r="74" spans="1:12">
      <c r="A74" s="321"/>
      <c r="B74" s="194">
        <v>70</v>
      </c>
      <c r="C74" s="195">
        <v>247800</v>
      </c>
      <c r="D74" s="200">
        <v>308600</v>
      </c>
      <c r="E74" s="200">
        <v>334400</v>
      </c>
      <c r="F74" s="200">
        <v>372500</v>
      </c>
      <c r="G74" s="196">
        <v>392200</v>
      </c>
      <c r="H74" s="200">
        <v>418300</v>
      </c>
      <c r="I74" s="200">
        <v>460700</v>
      </c>
      <c r="J74" s="196">
        <v>499600</v>
      </c>
      <c r="K74" s="162"/>
      <c r="L74" s="321"/>
    </row>
    <row r="75" spans="1:12">
      <c r="A75" s="321"/>
      <c r="B75" s="194">
        <v>71</v>
      </c>
      <c r="C75" s="195">
        <v>249100</v>
      </c>
      <c r="D75" s="200">
        <v>309500</v>
      </c>
      <c r="E75" s="200">
        <v>335000</v>
      </c>
      <c r="F75" s="200">
        <v>373200</v>
      </c>
      <c r="G75" s="196">
        <v>392800</v>
      </c>
      <c r="H75" s="200">
        <v>419000</v>
      </c>
      <c r="I75" s="200">
        <v>461300</v>
      </c>
      <c r="J75" s="196">
        <v>500200</v>
      </c>
      <c r="K75" s="162"/>
      <c r="L75" s="321"/>
    </row>
    <row r="76" spans="1:12">
      <c r="A76" s="321"/>
      <c r="B76" s="194">
        <v>72</v>
      </c>
      <c r="C76" s="195">
        <v>250400</v>
      </c>
      <c r="D76" s="200">
        <v>310400</v>
      </c>
      <c r="E76" s="200">
        <v>335600</v>
      </c>
      <c r="F76" s="200">
        <v>373900</v>
      </c>
      <c r="G76" s="196">
        <v>393400</v>
      </c>
      <c r="H76" s="200">
        <v>419700</v>
      </c>
      <c r="I76" s="200">
        <v>461900</v>
      </c>
      <c r="J76" s="196">
        <v>500800</v>
      </c>
      <c r="K76" s="163"/>
      <c r="L76" s="321"/>
    </row>
    <row r="77" spans="1:12">
      <c r="A77" s="321"/>
      <c r="B77" s="197">
        <v>73</v>
      </c>
      <c r="C77" s="198">
        <v>251600</v>
      </c>
      <c r="D77" s="201">
        <v>311100</v>
      </c>
      <c r="E77" s="201">
        <v>336000</v>
      </c>
      <c r="F77" s="201">
        <v>374400</v>
      </c>
      <c r="G77" s="199">
        <v>394100</v>
      </c>
      <c r="H77" s="201">
        <v>420200</v>
      </c>
      <c r="I77" s="201">
        <v>462300</v>
      </c>
      <c r="J77" s="199">
        <v>501200</v>
      </c>
      <c r="K77" s="163"/>
      <c r="L77" s="321"/>
    </row>
    <row r="78" spans="1:12">
      <c r="A78" s="321"/>
      <c r="B78" s="194">
        <v>74</v>
      </c>
      <c r="C78" s="195">
        <v>252600</v>
      </c>
      <c r="D78" s="200">
        <v>311800</v>
      </c>
      <c r="E78" s="200">
        <v>336600</v>
      </c>
      <c r="F78" s="200">
        <v>375000</v>
      </c>
      <c r="G78" s="196">
        <v>394700</v>
      </c>
      <c r="H78" s="200">
        <v>420900</v>
      </c>
      <c r="I78" s="200">
        <v>462800</v>
      </c>
      <c r="J78" s="162"/>
      <c r="K78" s="162"/>
      <c r="L78" s="321"/>
    </row>
    <row r="79" spans="1:12">
      <c r="A79" s="321"/>
      <c r="B79" s="194">
        <v>75</v>
      </c>
      <c r="C79" s="195">
        <v>253500</v>
      </c>
      <c r="D79" s="200">
        <v>312500</v>
      </c>
      <c r="E79" s="200">
        <v>337200</v>
      </c>
      <c r="F79" s="200">
        <v>375600</v>
      </c>
      <c r="G79" s="196">
        <v>395300</v>
      </c>
      <c r="H79" s="200">
        <v>421600</v>
      </c>
      <c r="I79" s="200">
        <v>463300</v>
      </c>
      <c r="J79" s="162"/>
      <c r="K79" s="162"/>
      <c r="L79" s="321"/>
    </row>
    <row r="80" spans="1:12">
      <c r="A80" s="321"/>
      <c r="B80" s="194">
        <v>76</v>
      </c>
      <c r="C80" s="195">
        <v>254400</v>
      </c>
      <c r="D80" s="200">
        <v>313200</v>
      </c>
      <c r="E80" s="200">
        <v>337800</v>
      </c>
      <c r="F80" s="200">
        <v>376200</v>
      </c>
      <c r="G80" s="196">
        <v>395900</v>
      </c>
      <c r="H80" s="200">
        <v>422300</v>
      </c>
      <c r="I80" s="200">
        <v>463800</v>
      </c>
      <c r="J80" s="163"/>
      <c r="K80" s="163"/>
      <c r="L80" s="321"/>
    </row>
    <row r="81" spans="1:12">
      <c r="A81" s="321"/>
      <c r="B81" s="197">
        <v>77</v>
      </c>
      <c r="C81" s="198">
        <v>255200</v>
      </c>
      <c r="D81" s="201">
        <v>313700</v>
      </c>
      <c r="E81" s="201">
        <v>338300</v>
      </c>
      <c r="F81" s="201">
        <v>376800</v>
      </c>
      <c r="G81" s="199">
        <v>396600</v>
      </c>
      <c r="H81" s="201">
        <v>422800</v>
      </c>
      <c r="I81" s="201">
        <v>464300</v>
      </c>
      <c r="J81" s="163"/>
      <c r="K81" s="163"/>
      <c r="L81" s="321"/>
    </row>
    <row r="82" spans="1:12">
      <c r="A82" s="321"/>
      <c r="B82" s="194">
        <v>78</v>
      </c>
      <c r="C82" s="195">
        <v>256100</v>
      </c>
      <c r="D82" s="200">
        <v>314300</v>
      </c>
      <c r="E82" s="200">
        <v>338900</v>
      </c>
      <c r="F82" s="200">
        <v>377400</v>
      </c>
      <c r="G82" s="196">
        <v>397200</v>
      </c>
      <c r="H82" s="200">
        <v>423500</v>
      </c>
      <c r="I82" s="200">
        <v>464800</v>
      </c>
      <c r="J82" s="162"/>
      <c r="K82" s="162"/>
      <c r="L82" s="321"/>
    </row>
    <row r="83" spans="1:12">
      <c r="A83" s="321"/>
      <c r="B83" s="194">
        <v>79</v>
      </c>
      <c r="C83" s="195">
        <v>256900</v>
      </c>
      <c r="D83" s="200">
        <v>314900</v>
      </c>
      <c r="E83" s="200">
        <v>339500</v>
      </c>
      <c r="F83" s="200">
        <v>378000</v>
      </c>
      <c r="G83" s="196">
        <v>397800</v>
      </c>
      <c r="H83" s="200">
        <v>424200</v>
      </c>
      <c r="I83" s="200">
        <v>465300</v>
      </c>
      <c r="J83" s="162"/>
      <c r="K83" s="162"/>
      <c r="L83" s="321"/>
    </row>
    <row r="84" spans="1:12">
      <c r="A84" s="321"/>
      <c r="B84" s="194">
        <v>80</v>
      </c>
      <c r="C84" s="195">
        <v>257700</v>
      </c>
      <c r="D84" s="200">
        <v>315500</v>
      </c>
      <c r="E84" s="200">
        <v>340100</v>
      </c>
      <c r="F84" s="200">
        <v>378600</v>
      </c>
      <c r="G84" s="196">
        <v>398400</v>
      </c>
      <c r="H84" s="200">
        <v>424900</v>
      </c>
      <c r="I84" s="200">
        <v>465800</v>
      </c>
      <c r="J84" s="163"/>
      <c r="K84" s="163"/>
      <c r="L84" s="321"/>
    </row>
    <row r="85" spans="1:12">
      <c r="A85" s="321"/>
      <c r="B85" s="197">
        <v>81</v>
      </c>
      <c r="C85" s="198">
        <v>258500</v>
      </c>
      <c r="D85" s="201">
        <v>315900</v>
      </c>
      <c r="E85" s="201">
        <v>340600</v>
      </c>
      <c r="F85" s="201">
        <v>379200</v>
      </c>
      <c r="G85" s="199">
        <v>399000</v>
      </c>
      <c r="H85" s="201">
        <v>425400</v>
      </c>
      <c r="I85" s="201">
        <v>466300</v>
      </c>
      <c r="J85" s="163"/>
      <c r="K85" s="163"/>
      <c r="L85" s="321"/>
    </row>
    <row r="86" spans="1:12">
      <c r="A86" s="321"/>
      <c r="B86" s="194">
        <v>82</v>
      </c>
      <c r="C86" s="195">
        <v>259300</v>
      </c>
      <c r="D86" s="200">
        <v>316400</v>
      </c>
      <c r="E86" s="200">
        <v>341200</v>
      </c>
      <c r="F86" s="200">
        <v>379800</v>
      </c>
      <c r="G86" s="196">
        <v>399500</v>
      </c>
      <c r="H86" s="200">
        <v>426100</v>
      </c>
      <c r="I86" s="200">
        <v>466800</v>
      </c>
      <c r="J86" s="162"/>
      <c r="K86" s="162"/>
      <c r="L86" s="321"/>
    </row>
    <row r="87" spans="1:12">
      <c r="A87" s="321"/>
      <c r="B87" s="194">
        <v>83</v>
      </c>
      <c r="C87" s="195">
        <v>260100</v>
      </c>
      <c r="D87" s="200">
        <v>316900</v>
      </c>
      <c r="E87" s="200">
        <v>341800</v>
      </c>
      <c r="F87" s="200">
        <v>380400</v>
      </c>
      <c r="G87" s="196">
        <v>400000</v>
      </c>
      <c r="H87" s="200">
        <v>426800</v>
      </c>
      <c r="I87" s="200">
        <v>467300</v>
      </c>
      <c r="J87" s="162"/>
      <c r="K87" s="162"/>
      <c r="L87" s="321"/>
    </row>
    <row r="88" spans="1:12">
      <c r="A88" s="321"/>
      <c r="B88" s="194">
        <v>84</v>
      </c>
      <c r="C88" s="195">
        <v>260900</v>
      </c>
      <c r="D88" s="200">
        <v>317400</v>
      </c>
      <c r="E88" s="200">
        <v>342400</v>
      </c>
      <c r="F88" s="200">
        <v>381000</v>
      </c>
      <c r="G88" s="196">
        <v>400500</v>
      </c>
      <c r="H88" s="200">
        <v>427500</v>
      </c>
      <c r="I88" s="200">
        <v>467800</v>
      </c>
      <c r="J88" s="163"/>
      <c r="K88" s="163"/>
      <c r="L88" s="321"/>
    </row>
    <row r="89" spans="1:12">
      <c r="A89" s="321"/>
      <c r="B89" s="197">
        <v>85</v>
      </c>
      <c r="C89" s="198">
        <v>261700</v>
      </c>
      <c r="D89" s="201">
        <v>317700</v>
      </c>
      <c r="E89" s="201">
        <v>342800</v>
      </c>
      <c r="F89" s="201">
        <v>381600</v>
      </c>
      <c r="G89" s="199">
        <v>401100</v>
      </c>
      <c r="H89" s="201">
        <v>428000</v>
      </c>
      <c r="I89" s="201">
        <v>468300</v>
      </c>
      <c r="J89" s="163"/>
      <c r="K89" s="163"/>
      <c r="L89" s="321"/>
    </row>
    <row r="90" spans="1:12">
      <c r="A90" s="321"/>
      <c r="B90" s="194">
        <v>86</v>
      </c>
      <c r="C90" s="195">
        <v>262500</v>
      </c>
      <c r="D90" s="200">
        <v>318100</v>
      </c>
      <c r="E90" s="200">
        <v>343400</v>
      </c>
      <c r="F90" s="200">
        <v>382200</v>
      </c>
      <c r="G90" s="196">
        <v>401600</v>
      </c>
      <c r="H90" s="200">
        <v>428600</v>
      </c>
      <c r="I90" s="200">
        <v>468800</v>
      </c>
      <c r="J90" s="162"/>
      <c r="K90" s="162"/>
      <c r="L90" s="321"/>
    </row>
    <row r="91" spans="1:12">
      <c r="A91" s="321"/>
      <c r="B91" s="194">
        <v>87</v>
      </c>
      <c r="C91" s="195">
        <v>263300</v>
      </c>
      <c r="D91" s="200">
        <v>318500</v>
      </c>
      <c r="E91" s="200">
        <v>344000</v>
      </c>
      <c r="F91" s="200">
        <v>382800</v>
      </c>
      <c r="G91" s="196">
        <v>402100</v>
      </c>
      <c r="H91" s="200">
        <v>429200</v>
      </c>
      <c r="I91" s="200">
        <v>469300</v>
      </c>
      <c r="J91" s="162"/>
      <c r="K91" s="162"/>
      <c r="L91" s="321"/>
    </row>
    <row r="92" spans="1:12">
      <c r="A92" s="321"/>
      <c r="B92" s="194">
        <v>88</v>
      </c>
      <c r="C92" s="195">
        <v>264100</v>
      </c>
      <c r="D92" s="200">
        <v>318900</v>
      </c>
      <c r="E92" s="200">
        <v>344600</v>
      </c>
      <c r="F92" s="200">
        <v>383400</v>
      </c>
      <c r="G92" s="196">
        <v>402600</v>
      </c>
      <c r="H92" s="200">
        <v>429800</v>
      </c>
      <c r="I92" s="200">
        <v>469800</v>
      </c>
      <c r="J92" s="163"/>
      <c r="K92" s="163"/>
      <c r="L92" s="321"/>
    </row>
    <row r="93" spans="1:12">
      <c r="A93" s="321"/>
      <c r="B93" s="194">
        <v>89</v>
      </c>
      <c r="C93" s="195">
        <v>264800</v>
      </c>
      <c r="D93" s="200">
        <v>319400</v>
      </c>
      <c r="E93" s="200">
        <v>345100</v>
      </c>
      <c r="F93" s="200">
        <v>384000</v>
      </c>
      <c r="G93" s="196">
        <v>403100</v>
      </c>
      <c r="H93" s="200">
        <v>430300</v>
      </c>
      <c r="I93" s="200">
        <v>470300</v>
      </c>
      <c r="J93" s="321"/>
      <c r="K93" s="321"/>
      <c r="L93" s="321"/>
    </row>
    <row r="94" spans="1:12">
      <c r="A94" s="321"/>
      <c r="B94" s="194">
        <v>90</v>
      </c>
      <c r="C94" s="195">
        <v>265500</v>
      </c>
      <c r="D94" s="200">
        <v>319800</v>
      </c>
      <c r="E94" s="200">
        <v>345700</v>
      </c>
      <c r="F94" s="200">
        <v>384600</v>
      </c>
      <c r="G94" s="196">
        <v>403600</v>
      </c>
      <c r="H94" s="200">
        <v>430900</v>
      </c>
      <c r="I94" s="162"/>
      <c r="J94" s="321"/>
      <c r="K94" s="321"/>
      <c r="L94" s="321"/>
    </row>
    <row r="95" spans="1:12">
      <c r="A95" s="321"/>
      <c r="B95" s="194">
        <v>91</v>
      </c>
      <c r="C95" s="195">
        <v>266200</v>
      </c>
      <c r="D95" s="200">
        <v>320200</v>
      </c>
      <c r="E95" s="200">
        <v>346300</v>
      </c>
      <c r="F95" s="200">
        <v>385200</v>
      </c>
      <c r="G95" s="196">
        <v>404100</v>
      </c>
      <c r="H95" s="200">
        <v>431500</v>
      </c>
      <c r="I95" s="162"/>
      <c r="J95" s="321"/>
      <c r="K95" s="321"/>
      <c r="L95" s="321"/>
    </row>
    <row r="96" spans="1:12">
      <c r="A96" s="321"/>
      <c r="B96" s="194">
        <v>92</v>
      </c>
      <c r="C96" s="195">
        <v>266900</v>
      </c>
      <c r="D96" s="200">
        <v>320600</v>
      </c>
      <c r="E96" s="200">
        <v>346900</v>
      </c>
      <c r="F96" s="200">
        <v>385800</v>
      </c>
      <c r="G96" s="196">
        <v>404600</v>
      </c>
      <c r="H96" s="200">
        <v>432100</v>
      </c>
      <c r="I96" s="163"/>
      <c r="J96" s="321"/>
      <c r="K96" s="321"/>
      <c r="L96" s="321"/>
    </row>
    <row r="97" spans="1:12">
      <c r="A97" s="321"/>
      <c r="B97" s="197">
        <v>93</v>
      </c>
      <c r="C97" s="198">
        <v>267400</v>
      </c>
      <c r="D97" s="201">
        <v>321100</v>
      </c>
      <c r="E97" s="201">
        <v>347300</v>
      </c>
      <c r="F97" s="201">
        <v>386400</v>
      </c>
      <c r="G97" s="199">
        <v>405000</v>
      </c>
      <c r="H97" s="201">
        <v>432600</v>
      </c>
      <c r="I97" s="163"/>
      <c r="J97" s="321"/>
      <c r="K97" s="321"/>
      <c r="L97" s="321"/>
    </row>
    <row r="98" spans="1:12">
      <c r="A98" s="321"/>
      <c r="B98" s="194">
        <v>94</v>
      </c>
      <c r="C98" s="195">
        <v>267800</v>
      </c>
      <c r="D98" s="200">
        <v>321500</v>
      </c>
      <c r="E98" s="200">
        <v>347900</v>
      </c>
      <c r="F98" s="200">
        <v>387000</v>
      </c>
      <c r="G98" s="196">
        <v>405500</v>
      </c>
      <c r="H98" s="200">
        <v>433100</v>
      </c>
      <c r="I98" s="162"/>
      <c r="J98" s="321"/>
      <c r="K98" s="321"/>
      <c r="L98" s="321"/>
    </row>
    <row r="99" spans="1:12">
      <c r="A99" s="321"/>
      <c r="B99" s="194">
        <v>95</v>
      </c>
      <c r="C99" s="195">
        <v>268200</v>
      </c>
      <c r="D99" s="200">
        <v>321900</v>
      </c>
      <c r="E99" s="200">
        <v>348500</v>
      </c>
      <c r="F99" s="200">
        <v>387600</v>
      </c>
      <c r="G99" s="196">
        <v>406000</v>
      </c>
      <c r="H99" s="200">
        <v>433600</v>
      </c>
      <c r="I99" s="162"/>
      <c r="J99" s="321"/>
      <c r="K99" s="321"/>
      <c r="L99" s="321"/>
    </row>
    <row r="100" spans="1:12">
      <c r="A100" s="321"/>
      <c r="B100" s="194">
        <v>96</v>
      </c>
      <c r="C100" s="195">
        <v>268500</v>
      </c>
      <c r="D100" s="200">
        <v>322300</v>
      </c>
      <c r="E100" s="200">
        <v>349100</v>
      </c>
      <c r="F100" s="200">
        <v>388200</v>
      </c>
      <c r="G100" s="196">
        <v>406500</v>
      </c>
      <c r="H100" s="200">
        <v>434100</v>
      </c>
      <c r="I100" s="163"/>
      <c r="J100" s="321"/>
      <c r="K100" s="321"/>
      <c r="L100" s="321"/>
    </row>
    <row r="101" spans="1:12">
      <c r="A101" s="321"/>
      <c r="B101" s="197">
        <v>97</v>
      </c>
      <c r="C101" s="198">
        <v>268800</v>
      </c>
      <c r="D101" s="201">
        <v>322700</v>
      </c>
      <c r="E101" s="201">
        <v>349500</v>
      </c>
      <c r="F101" s="201">
        <v>388800</v>
      </c>
      <c r="G101" s="199">
        <v>406900</v>
      </c>
      <c r="H101" s="201">
        <v>434500</v>
      </c>
      <c r="I101" s="163"/>
      <c r="J101" s="321"/>
      <c r="K101" s="321"/>
      <c r="L101" s="321"/>
    </row>
    <row r="102" spans="1:12">
      <c r="A102" s="321"/>
      <c r="B102" s="194">
        <v>98</v>
      </c>
      <c r="C102" s="195">
        <v>269200</v>
      </c>
      <c r="D102" s="200">
        <v>323100</v>
      </c>
      <c r="E102" s="200">
        <v>350100</v>
      </c>
      <c r="F102" s="200">
        <v>389300</v>
      </c>
      <c r="G102" s="196">
        <v>407400</v>
      </c>
      <c r="H102" s="200">
        <v>435000</v>
      </c>
      <c r="I102" s="162"/>
      <c r="J102" s="321"/>
      <c r="K102" s="321"/>
      <c r="L102" s="321"/>
    </row>
    <row r="103" spans="1:12">
      <c r="A103" s="321"/>
      <c r="B103" s="194">
        <v>99</v>
      </c>
      <c r="C103" s="195">
        <v>269600</v>
      </c>
      <c r="D103" s="200">
        <v>323500</v>
      </c>
      <c r="E103" s="200">
        <v>350700</v>
      </c>
      <c r="F103" s="200">
        <v>389800</v>
      </c>
      <c r="G103" s="196">
        <v>407900</v>
      </c>
      <c r="H103" s="200">
        <v>435500</v>
      </c>
      <c r="I103" s="162"/>
      <c r="J103" s="321"/>
      <c r="K103" s="321"/>
      <c r="L103" s="321"/>
    </row>
    <row r="104" spans="1:12">
      <c r="A104" s="321"/>
      <c r="B104" s="194">
        <v>100</v>
      </c>
      <c r="C104" s="195">
        <v>269900</v>
      </c>
      <c r="D104" s="200">
        <v>323900</v>
      </c>
      <c r="E104" s="200">
        <v>351300</v>
      </c>
      <c r="F104" s="200">
        <v>390300</v>
      </c>
      <c r="G104" s="196">
        <v>408400</v>
      </c>
      <c r="H104" s="200">
        <v>436000</v>
      </c>
      <c r="I104" s="163"/>
      <c r="J104" s="321"/>
      <c r="K104" s="321"/>
      <c r="L104" s="321"/>
    </row>
    <row r="105" spans="1:12">
      <c r="A105" s="321"/>
      <c r="B105" s="197">
        <v>101</v>
      </c>
      <c r="C105" s="198">
        <v>270200</v>
      </c>
      <c r="D105" s="201">
        <v>324300</v>
      </c>
      <c r="E105" s="201">
        <v>351700</v>
      </c>
      <c r="F105" s="201">
        <v>390900</v>
      </c>
      <c r="G105" s="199">
        <v>408700</v>
      </c>
      <c r="H105" s="201">
        <v>436300</v>
      </c>
      <c r="I105" s="163"/>
      <c r="J105" s="321"/>
      <c r="K105" s="321"/>
      <c r="L105" s="321"/>
    </row>
    <row r="106" spans="1:12">
      <c r="A106" s="321"/>
      <c r="B106" s="194">
        <v>102</v>
      </c>
      <c r="C106" s="195">
        <v>270600</v>
      </c>
      <c r="D106" s="200">
        <v>324700</v>
      </c>
      <c r="E106" s="200">
        <v>352300</v>
      </c>
      <c r="F106" s="200">
        <v>391400</v>
      </c>
      <c r="G106" s="196">
        <v>409200</v>
      </c>
      <c r="H106" s="200">
        <v>436800</v>
      </c>
      <c r="I106" s="162"/>
      <c r="J106" s="321"/>
      <c r="K106" s="321"/>
      <c r="L106" s="321"/>
    </row>
    <row r="107" spans="1:12">
      <c r="A107" s="321"/>
      <c r="B107" s="194">
        <v>103</v>
      </c>
      <c r="C107" s="195">
        <v>271000</v>
      </c>
      <c r="D107" s="200">
        <v>325100</v>
      </c>
      <c r="E107" s="200">
        <v>352900</v>
      </c>
      <c r="F107" s="200">
        <v>391900</v>
      </c>
      <c r="G107" s="196">
        <v>409700</v>
      </c>
      <c r="H107" s="200">
        <v>437300</v>
      </c>
      <c r="I107" s="162"/>
      <c r="J107" s="321"/>
      <c r="K107" s="321"/>
      <c r="L107" s="321"/>
    </row>
    <row r="108" spans="1:12">
      <c r="A108" s="321"/>
      <c r="B108" s="194">
        <v>104</v>
      </c>
      <c r="C108" s="195">
        <v>271300</v>
      </c>
      <c r="D108" s="200">
        <v>325500</v>
      </c>
      <c r="E108" s="200">
        <v>353500</v>
      </c>
      <c r="F108" s="200">
        <v>392400</v>
      </c>
      <c r="G108" s="196">
        <v>410200</v>
      </c>
      <c r="H108" s="200">
        <v>437800</v>
      </c>
      <c r="I108" s="163"/>
      <c r="J108" s="321"/>
      <c r="K108" s="321"/>
      <c r="L108" s="321"/>
    </row>
    <row r="109" spans="1:12">
      <c r="A109" s="321"/>
      <c r="B109" s="197">
        <v>105</v>
      </c>
      <c r="C109" s="198">
        <v>271500</v>
      </c>
      <c r="D109" s="201">
        <v>325800</v>
      </c>
      <c r="E109" s="201">
        <v>353900</v>
      </c>
      <c r="F109" s="201">
        <v>392900</v>
      </c>
      <c r="G109" s="199">
        <v>410500</v>
      </c>
      <c r="H109" s="201">
        <v>438100</v>
      </c>
      <c r="I109" s="163"/>
      <c r="J109" s="321"/>
      <c r="K109" s="321"/>
      <c r="L109" s="321"/>
    </row>
    <row r="110" spans="1:12">
      <c r="A110" s="321"/>
      <c r="B110" s="194">
        <v>106</v>
      </c>
      <c r="C110" s="162"/>
      <c r="D110" s="200">
        <v>326100</v>
      </c>
      <c r="E110" s="200">
        <v>354500</v>
      </c>
      <c r="F110" s="200">
        <v>393400</v>
      </c>
      <c r="G110" s="196">
        <v>410900</v>
      </c>
      <c r="H110" s="200">
        <v>438500</v>
      </c>
      <c r="I110" s="162"/>
      <c r="J110" s="321"/>
      <c r="K110" s="321"/>
      <c r="L110" s="321"/>
    </row>
    <row r="111" spans="1:12">
      <c r="A111" s="321"/>
      <c r="B111" s="194">
        <v>107</v>
      </c>
      <c r="C111" s="162"/>
      <c r="D111" s="200">
        <v>326400</v>
      </c>
      <c r="E111" s="200">
        <v>355100</v>
      </c>
      <c r="F111" s="200">
        <v>393900</v>
      </c>
      <c r="G111" s="196">
        <v>411300</v>
      </c>
      <c r="H111" s="200">
        <v>438900</v>
      </c>
      <c r="I111" s="162"/>
      <c r="J111" s="321"/>
      <c r="K111" s="321"/>
      <c r="L111" s="321"/>
    </row>
    <row r="112" spans="1:12">
      <c r="A112" s="321"/>
      <c r="B112" s="194">
        <v>108</v>
      </c>
      <c r="C112" s="163"/>
      <c r="D112" s="200">
        <v>326700</v>
      </c>
      <c r="E112" s="200">
        <v>355700</v>
      </c>
      <c r="F112" s="200">
        <v>394400</v>
      </c>
      <c r="G112" s="196">
        <v>411700</v>
      </c>
      <c r="H112" s="200">
        <v>439300</v>
      </c>
      <c r="I112" s="163"/>
      <c r="J112" s="321"/>
      <c r="K112" s="321"/>
      <c r="L112" s="321"/>
    </row>
    <row r="113" spans="1:12">
      <c r="A113" s="321"/>
      <c r="B113" s="197">
        <v>109</v>
      </c>
      <c r="C113" s="163"/>
      <c r="D113" s="201">
        <v>327100</v>
      </c>
      <c r="E113" s="201">
        <v>356200</v>
      </c>
      <c r="F113" s="201">
        <v>394800</v>
      </c>
      <c r="G113" s="199">
        <v>411900</v>
      </c>
      <c r="H113" s="201">
        <v>439700</v>
      </c>
      <c r="I113" s="163"/>
      <c r="J113" s="321"/>
      <c r="K113" s="321"/>
      <c r="L113" s="321"/>
    </row>
    <row r="114" spans="1:12">
      <c r="A114" s="321"/>
      <c r="B114" s="194">
        <v>110</v>
      </c>
      <c r="C114" s="162"/>
      <c r="D114" s="162"/>
      <c r="E114" s="200">
        <v>356800</v>
      </c>
      <c r="F114" s="200">
        <v>395300</v>
      </c>
      <c r="G114" s="196">
        <v>412200</v>
      </c>
      <c r="H114" s="162"/>
      <c r="I114" s="162"/>
      <c r="J114" s="321"/>
      <c r="K114" s="321"/>
      <c r="L114" s="321"/>
    </row>
    <row r="115" spans="1:12">
      <c r="A115" s="321"/>
      <c r="B115" s="194">
        <v>111</v>
      </c>
      <c r="C115" s="162"/>
      <c r="D115" s="162"/>
      <c r="E115" s="200">
        <v>357400</v>
      </c>
      <c r="F115" s="200">
        <v>395800</v>
      </c>
      <c r="G115" s="196">
        <v>412500</v>
      </c>
      <c r="H115" s="162"/>
      <c r="I115" s="162"/>
      <c r="J115" s="321"/>
      <c r="K115" s="321"/>
      <c r="L115" s="321"/>
    </row>
    <row r="116" spans="1:12">
      <c r="A116" s="321"/>
      <c r="B116" s="194">
        <v>112</v>
      </c>
      <c r="C116" s="163"/>
      <c r="D116" s="163"/>
      <c r="E116" s="200">
        <v>358000</v>
      </c>
      <c r="F116" s="200">
        <v>396300</v>
      </c>
      <c r="G116" s="196">
        <v>412800</v>
      </c>
      <c r="H116" s="163"/>
      <c r="I116" s="163"/>
      <c r="J116" s="321"/>
      <c r="K116" s="321"/>
      <c r="L116" s="321"/>
    </row>
    <row r="117" spans="1:12">
      <c r="A117" s="321"/>
      <c r="B117" s="197">
        <v>113</v>
      </c>
      <c r="C117" s="163"/>
      <c r="D117" s="163"/>
      <c r="E117" s="201">
        <v>358400</v>
      </c>
      <c r="F117" s="201">
        <v>396700</v>
      </c>
      <c r="G117" s="199">
        <v>413100</v>
      </c>
      <c r="H117" s="163"/>
      <c r="I117" s="163"/>
      <c r="J117" s="321"/>
      <c r="K117" s="321"/>
      <c r="L117" s="321"/>
    </row>
    <row r="118" spans="1:12">
      <c r="A118" s="321"/>
      <c r="B118" s="194">
        <v>114</v>
      </c>
      <c r="C118" s="162"/>
      <c r="D118" s="162"/>
      <c r="E118" s="200">
        <v>359000</v>
      </c>
      <c r="F118" s="200">
        <v>397200</v>
      </c>
      <c r="G118" s="196">
        <v>413400</v>
      </c>
      <c r="H118" s="162"/>
      <c r="I118" s="162"/>
      <c r="J118" s="321"/>
      <c r="K118" s="321"/>
      <c r="L118" s="321"/>
    </row>
    <row r="119" spans="1:12">
      <c r="A119" s="321"/>
      <c r="B119" s="194">
        <v>115</v>
      </c>
      <c r="C119" s="162"/>
      <c r="D119" s="162"/>
      <c r="E119" s="200">
        <v>359600</v>
      </c>
      <c r="F119" s="200">
        <v>397700</v>
      </c>
      <c r="G119" s="196">
        <v>413700</v>
      </c>
      <c r="H119" s="162"/>
      <c r="I119" s="162"/>
      <c r="J119" s="321"/>
      <c r="K119" s="321"/>
      <c r="L119" s="321"/>
    </row>
    <row r="120" spans="1:12">
      <c r="A120" s="321"/>
      <c r="B120" s="194">
        <v>116</v>
      </c>
      <c r="C120" s="163"/>
      <c r="D120" s="163"/>
      <c r="E120" s="200">
        <v>360200</v>
      </c>
      <c r="F120" s="200">
        <v>398200</v>
      </c>
      <c r="G120" s="196">
        <v>414000</v>
      </c>
      <c r="H120" s="163"/>
      <c r="I120" s="163"/>
      <c r="J120" s="321"/>
      <c r="K120" s="321"/>
      <c r="L120" s="321"/>
    </row>
    <row r="121" spans="1:12">
      <c r="A121" s="321"/>
      <c r="B121" s="197">
        <v>117</v>
      </c>
      <c r="C121" s="163"/>
      <c r="D121" s="163"/>
      <c r="E121" s="201">
        <v>360600</v>
      </c>
      <c r="F121" s="201">
        <v>398500</v>
      </c>
      <c r="G121" s="199">
        <v>414300</v>
      </c>
      <c r="H121" s="163"/>
      <c r="I121" s="163"/>
      <c r="J121" s="321"/>
      <c r="K121" s="321"/>
      <c r="L121" s="321"/>
    </row>
    <row r="122" spans="1:12">
      <c r="A122" s="321"/>
      <c r="B122" s="194">
        <v>118</v>
      </c>
      <c r="C122" s="162"/>
      <c r="D122" s="162"/>
      <c r="E122" s="200">
        <v>361200</v>
      </c>
      <c r="F122" s="200">
        <v>399000</v>
      </c>
      <c r="G122" s="196">
        <v>414600</v>
      </c>
      <c r="H122" s="162"/>
      <c r="I122" s="162"/>
      <c r="J122" s="321"/>
      <c r="K122" s="321"/>
      <c r="L122" s="321"/>
    </row>
    <row r="123" spans="1:12">
      <c r="A123" s="321"/>
      <c r="B123" s="194">
        <v>119</v>
      </c>
      <c r="C123" s="162"/>
      <c r="D123" s="162"/>
      <c r="E123" s="200">
        <v>361800</v>
      </c>
      <c r="F123" s="200">
        <v>399500</v>
      </c>
      <c r="G123" s="196">
        <v>414900</v>
      </c>
      <c r="H123" s="162"/>
      <c r="I123" s="162"/>
      <c r="J123" s="321"/>
      <c r="K123" s="321"/>
      <c r="L123" s="321"/>
    </row>
    <row r="124" spans="1:12">
      <c r="A124" s="321"/>
      <c r="B124" s="194">
        <v>120</v>
      </c>
      <c r="C124" s="163"/>
      <c r="D124" s="163"/>
      <c r="E124" s="200">
        <v>362400</v>
      </c>
      <c r="F124" s="200">
        <v>400000</v>
      </c>
      <c r="G124" s="196">
        <v>415200</v>
      </c>
      <c r="H124" s="163"/>
      <c r="I124" s="163"/>
      <c r="J124" s="321"/>
      <c r="K124" s="321"/>
      <c r="L124" s="321"/>
    </row>
    <row r="125" spans="1:12">
      <c r="A125" s="321"/>
      <c r="B125" s="197">
        <v>121</v>
      </c>
      <c r="C125" s="163"/>
      <c r="D125" s="163"/>
      <c r="E125" s="201">
        <v>362800</v>
      </c>
      <c r="F125" s="201">
        <v>400300</v>
      </c>
      <c r="G125" s="199">
        <v>415500</v>
      </c>
      <c r="H125" s="163"/>
      <c r="I125" s="163"/>
      <c r="J125" s="321"/>
      <c r="K125" s="321"/>
      <c r="L125" s="321"/>
    </row>
    <row r="126" spans="1:12">
      <c r="A126" s="321"/>
      <c r="B126" s="194">
        <v>122</v>
      </c>
      <c r="C126" s="162"/>
      <c r="D126" s="162"/>
      <c r="E126" s="200">
        <v>363300</v>
      </c>
      <c r="F126" s="200">
        <v>400700</v>
      </c>
      <c r="G126" s="162"/>
      <c r="H126" s="162"/>
      <c r="I126" s="162"/>
      <c r="J126" s="321"/>
      <c r="K126" s="321"/>
      <c r="L126" s="321"/>
    </row>
    <row r="127" spans="1:12">
      <c r="A127" s="321"/>
      <c r="B127" s="194">
        <v>123</v>
      </c>
      <c r="C127" s="162"/>
      <c r="D127" s="162"/>
      <c r="E127" s="200">
        <v>363800</v>
      </c>
      <c r="F127" s="200">
        <v>401100</v>
      </c>
      <c r="G127" s="162"/>
      <c r="H127" s="162"/>
      <c r="I127" s="162"/>
      <c r="J127" s="321"/>
      <c r="K127" s="321"/>
      <c r="L127" s="321"/>
    </row>
    <row r="128" spans="1:12">
      <c r="A128" s="321"/>
      <c r="B128" s="194">
        <v>124</v>
      </c>
      <c r="C128" s="163"/>
      <c r="D128" s="163"/>
      <c r="E128" s="200">
        <v>364300</v>
      </c>
      <c r="F128" s="200">
        <v>401500</v>
      </c>
      <c r="G128" s="163"/>
      <c r="H128" s="163"/>
      <c r="I128" s="163"/>
      <c r="J128" s="321"/>
      <c r="K128" s="321"/>
      <c r="L128" s="321"/>
    </row>
    <row r="129" spans="1:12">
      <c r="A129" s="320"/>
      <c r="B129" s="202">
        <v>125</v>
      </c>
      <c r="C129" s="165"/>
      <c r="D129" s="165"/>
      <c r="E129" s="203">
        <v>364900</v>
      </c>
      <c r="F129" s="203">
        <v>401700</v>
      </c>
      <c r="G129" s="165"/>
      <c r="H129" s="165"/>
      <c r="I129" s="165"/>
      <c r="J129" s="320"/>
      <c r="K129" s="320"/>
      <c r="L129" s="320"/>
    </row>
    <row r="130" spans="1:12" ht="48">
      <c r="A130" s="188" t="s">
        <v>142</v>
      </c>
      <c r="B130" s="166"/>
      <c r="C130" s="204">
        <v>196000</v>
      </c>
      <c r="D130" s="205">
        <v>237000</v>
      </c>
      <c r="E130" s="205">
        <v>252500</v>
      </c>
      <c r="F130" s="205">
        <v>272000</v>
      </c>
      <c r="G130" s="206">
        <v>287800</v>
      </c>
      <c r="H130" s="205">
        <v>308600</v>
      </c>
      <c r="I130" s="205">
        <v>339000</v>
      </c>
      <c r="J130" s="204">
        <v>372100</v>
      </c>
      <c r="K130" s="204">
        <v>418700</v>
      </c>
      <c r="L130" s="204">
        <v>511000</v>
      </c>
    </row>
    <row r="131" spans="1:12">
      <c r="A131"/>
      <c r="B131"/>
      <c r="C131"/>
      <c r="D131"/>
      <c r="E131"/>
      <c r="F131"/>
      <c r="G131"/>
      <c r="H131"/>
      <c r="I131"/>
      <c r="J131"/>
      <c r="K131"/>
      <c r="L131"/>
    </row>
  </sheetData>
  <sheetProtection sheet="1" objects="1" scenarios="1" selectLockedCells="1"/>
  <mergeCells count="8">
    <mergeCell ref="A2:A3"/>
    <mergeCell ref="B2:B3"/>
    <mergeCell ref="A45:A92"/>
    <mergeCell ref="L45:L92"/>
    <mergeCell ref="A93:A129"/>
    <mergeCell ref="J93:J129"/>
    <mergeCell ref="K93:K129"/>
    <mergeCell ref="L93:L129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96C44-F7ED-4D8A-9029-E16966782B60}">
  <dimension ref="A1:L130"/>
  <sheetViews>
    <sheetView topLeftCell="A107" workbookViewId="0">
      <selection activeCell="D10" sqref="D10"/>
    </sheetView>
  </sheetViews>
  <sheetFormatPr defaultRowHeight="13.2"/>
  <cols>
    <col min="1" max="1" width="6.44140625" style="164" customWidth="1"/>
    <col min="2" max="2" width="6.33203125" style="164" customWidth="1"/>
    <col min="3" max="12" width="9.5546875" style="164" customWidth="1"/>
  </cols>
  <sheetData>
    <row r="1" spans="1:12">
      <c r="A1" t="s">
        <v>126</v>
      </c>
      <c r="B1"/>
      <c r="C1"/>
      <c r="D1"/>
      <c r="E1"/>
      <c r="F1"/>
      <c r="G1"/>
      <c r="H1"/>
      <c r="I1"/>
      <c r="J1"/>
      <c r="K1"/>
      <c r="L1"/>
    </row>
    <row r="2" spans="1:12" ht="52.8">
      <c r="A2" s="322" t="s">
        <v>110</v>
      </c>
      <c r="B2" s="167" t="s">
        <v>111</v>
      </c>
      <c r="C2" s="168" t="s">
        <v>112</v>
      </c>
      <c r="D2" s="168" t="s">
        <v>113</v>
      </c>
      <c r="E2" s="168" t="s">
        <v>114</v>
      </c>
      <c r="F2" s="168" t="s">
        <v>115</v>
      </c>
      <c r="G2" s="168" t="s">
        <v>116</v>
      </c>
      <c r="H2" s="168" t="s">
        <v>117</v>
      </c>
      <c r="I2" s="168" t="s">
        <v>118</v>
      </c>
      <c r="J2" s="168" t="s">
        <v>119</v>
      </c>
      <c r="K2" s="168" t="s">
        <v>120</v>
      </c>
      <c r="L2" s="169" t="s">
        <v>121</v>
      </c>
    </row>
    <row r="3" spans="1:12">
      <c r="A3" s="323"/>
      <c r="B3" s="170" t="s">
        <v>122</v>
      </c>
      <c r="C3" s="171" t="s">
        <v>123</v>
      </c>
      <c r="D3" s="172" t="s">
        <v>123</v>
      </c>
      <c r="E3" s="171" t="s">
        <v>123</v>
      </c>
      <c r="F3" s="171" t="s">
        <v>123</v>
      </c>
      <c r="G3" s="171" t="s">
        <v>123</v>
      </c>
      <c r="H3" s="172" t="s">
        <v>123</v>
      </c>
      <c r="I3" s="171" t="s">
        <v>123</v>
      </c>
      <c r="J3" s="171" t="s">
        <v>123</v>
      </c>
      <c r="K3" s="172" t="s">
        <v>123</v>
      </c>
      <c r="L3" s="172" t="s">
        <v>123</v>
      </c>
    </row>
    <row r="4" spans="1:12">
      <c r="A4" s="319"/>
      <c r="B4" s="160"/>
      <c r="C4" s="173" t="s">
        <v>124</v>
      </c>
      <c r="D4" s="173" t="s">
        <v>124</v>
      </c>
      <c r="E4" s="173" t="s">
        <v>124</v>
      </c>
      <c r="F4" s="173" t="s">
        <v>124</v>
      </c>
      <c r="G4" s="173" t="s">
        <v>124</v>
      </c>
      <c r="H4" s="173" t="s">
        <v>124</v>
      </c>
      <c r="I4" s="173" t="s">
        <v>124</v>
      </c>
      <c r="J4" s="173" t="s">
        <v>124</v>
      </c>
      <c r="K4" s="173" t="s">
        <v>124</v>
      </c>
      <c r="L4" s="173" t="s">
        <v>124</v>
      </c>
    </row>
    <row r="5" spans="1:12">
      <c r="A5" s="321"/>
      <c r="B5" s="174">
        <v>1</v>
      </c>
      <c r="C5" s="175">
        <v>173500</v>
      </c>
      <c r="D5" s="176">
        <v>228200</v>
      </c>
      <c r="E5" s="175">
        <v>249400</v>
      </c>
      <c r="F5" s="175">
        <v>268000</v>
      </c>
      <c r="G5" s="175">
        <v>283400</v>
      </c>
      <c r="H5" s="176">
        <v>300200</v>
      </c>
      <c r="I5" s="175">
        <v>345000</v>
      </c>
      <c r="J5" s="175">
        <v>391000</v>
      </c>
      <c r="K5" s="176">
        <v>459400</v>
      </c>
      <c r="L5" s="176">
        <v>540200</v>
      </c>
    </row>
    <row r="6" spans="1:12">
      <c r="A6" s="321"/>
      <c r="B6" s="174">
        <v>2</v>
      </c>
      <c r="C6" s="175">
        <v>174600</v>
      </c>
      <c r="D6" s="176">
        <v>229400</v>
      </c>
      <c r="E6" s="175">
        <v>250600</v>
      </c>
      <c r="F6" s="175">
        <v>269400</v>
      </c>
      <c r="G6" s="175">
        <v>284900</v>
      </c>
      <c r="H6" s="176">
        <v>301800</v>
      </c>
      <c r="I6" s="175">
        <v>347200</v>
      </c>
      <c r="J6" s="175">
        <v>393500</v>
      </c>
      <c r="K6" s="176">
        <v>462200</v>
      </c>
      <c r="L6" s="176">
        <v>543200</v>
      </c>
    </row>
    <row r="7" spans="1:12">
      <c r="A7" s="321"/>
      <c r="B7" s="174">
        <v>3</v>
      </c>
      <c r="C7" s="175">
        <v>175700</v>
      </c>
      <c r="D7" s="176">
        <v>230500</v>
      </c>
      <c r="E7" s="175">
        <v>251800</v>
      </c>
      <c r="F7" s="175">
        <v>270800</v>
      </c>
      <c r="G7" s="175">
        <v>286400</v>
      </c>
      <c r="H7" s="176">
        <v>303400</v>
      </c>
      <c r="I7" s="175">
        <v>349400</v>
      </c>
      <c r="J7" s="175">
        <v>396000</v>
      </c>
      <c r="K7" s="176">
        <v>465000</v>
      </c>
      <c r="L7" s="176">
        <v>546200</v>
      </c>
    </row>
    <row r="8" spans="1:12">
      <c r="A8" s="321"/>
      <c r="B8" s="174">
        <v>4</v>
      </c>
      <c r="C8" s="175">
        <v>176800</v>
      </c>
      <c r="D8" s="176">
        <v>231600</v>
      </c>
      <c r="E8" s="175">
        <v>252900</v>
      </c>
      <c r="F8" s="175">
        <v>272200</v>
      </c>
      <c r="G8" s="175">
        <v>287900</v>
      </c>
      <c r="H8" s="176">
        <v>305000</v>
      </c>
      <c r="I8" s="175">
        <v>351600</v>
      </c>
      <c r="J8" s="175">
        <v>398500</v>
      </c>
      <c r="K8" s="176">
        <v>467800</v>
      </c>
      <c r="L8" s="176">
        <v>549200</v>
      </c>
    </row>
    <row r="9" spans="1:12">
      <c r="A9" s="321"/>
      <c r="B9" s="174">
        <v>5</v>
      </c>
      <c r="C9" s="175">
        <v>177900</v>
      </c>
      <c r="D9" s="176">
        <v>232600</v>
      </c>
      <c r="E9" s="175">
        <v>254200</v>
      </c>
      <c r="F9" s="175">
        <v>273400</v>
      </c>
      <c r="G9" s="175">
        <v>289200</v>
      </c>
      <c r="H9" s="176">
        <v>306600</v>
      </c>
      <c r="I9" s="175">
        <v>353700</v>
      </c>
      <c r="J9" s="175">
        <v>401100</v>
      </c>
      <c r="K9" s="176">
        <v>470700</v>
      </c>
      <c r="L9" s="176">
        <v>552300</v>
      </c>
    </row>
    <row r="10" spans="1:12">
      <c r="A10" s="321"/>
      <c r="B10" s="174">
        <v>6</v>
      </c>
      <c r="C10" s="175">
        <v>179100</v>
      </c>
      <c r="D10" s="176">
        <v>233700</v>
      </c>
      <c r="E10" s="175">
        <v>255500</v>
      </c>
      <c r="F10" s="175">
        <v>274800</v>
      </c>
      <c r="G10" s="175">
        <v>290800</v>
      </c>
      <c r="H10" s="176">
        <v>308300</v>
      </c>
      <c r="I10" s="175">
        <v>356000</v>
      </c>
      <c r="J10" s="175">
        <v>403600</v>
      </c>
      <c r="K10" s="176">
        <v>473500</v>
      </c>
      <c r="L10" s="176">
        <v>554600</v>
      </c>
    </row>
    <row r="11" spans="1:12">
      <c r="A11" s="321"/>
      <c r="B11" s="174">
        <v>7</v>
      </c>
      <c r="C11" s="175">
        <v>180300</v>
      </c>
      <c r="D11" s="176">
        <v>234800</v>
      </c>
      <c r="E11" s="175">
        <v>256700</v>
      </c>
      <c r="F11" s="175">
        <v>276200</v>
      </c>
      <c r="G11" s="175">
        <v>292300</v>
      </c>
      <c r="H11" s="176">
        <v>310000</v>
      </c>
      <c r="I11" s="175">
        <v>358300</v>
      </c>
      <c r="J11" s="175">
        <v>406100</v>
      </c>
      <c r="K11" s="176">
        <v>476300</v>
      </c>
      <c r="L11" s="176">
        <v>556900</v>
      </c>
    </row>
    <row r="12" spans="1:12">
      <c r="A12" s="321"/>
      <c r="B12" s="174">
        <v>8</v>
      </c>
      <c r="C12" s="175">
        <v>181500</v>
      </c>
      <c r="D12" s="176">
        <v>235800</v>
      </c>
      <c r="E12" s="175">
        <v>257800</v>
      </c>
      <c r="F12" s="175">
        <v>277600</v>
      </c>
      <c r="G12" s="175">
        <v>293800</v>
      </c>
      <c r="H12" s="176">
        <v>311700</v>
      </c>
      <c r="I12" s="175">
        <v>360600</v>
      </c>
      <c r="J12" s="175">
        <v>408600</v>
      </c>
      <c r="K12" s="176">
        <v>479100</v>
      </c>
      <c r="L12" s="176">
        <v>559200</v>
      </c>
    </row>
    <row r="13" spans="1:12">
      <c r="A13" s="321"/>
      <c r="B13" s="174">
        <v>9</v>
      </c>
      <c r="C13" s="175">
        <v>182600</v>
      </c>
      <c r="D13" s="176">
        <v>236800</v>
      </c>
      <c r="E13" s="175">
        <v>259000</v>
      </c>
      <c r="F13" s="175">
        <v>279000</v>
      </c>
      <c r="G13" s="175">
        <v>295200</v>
      </c>
      <c r="H13" s="176">
        <v>313500</v>
      </c>
      <c r="I13" s="175">
        <v>362800</v>
      </c>
      <c r="J13" s="175">
        <v>411200</v>
      </c>
      <c r="K13" s="176">
        <v>482000</v>
      </c>
      <c r="L13" s="176">
        <v>561600</v>
      </c>
    </row>
    <row r="14" spans="1:12">
      <c r="A14" s="321"/>
      <c r="B14" s="174">
        <v>10</v>
      </c>
      <c r="C14" s="175">
        <v>183900</v>
      </c>
      <c r="D14" s="176">
        <v>238000</v>
      </c>
      <c r="E14" s="175">
        <v>260400</v>
      </c>
      <c r="F14" s="175">
        <v>280500</v>
      </c>
      <c r="G14" s="175">
        <v>296800</v>
      </c>
      <c r="H14" s="176">
        <v>315400</v>
      </c>
      <c r="I14" s="175">
        <v>365200</v>
      </c>
      <c r="J14" s="175">
        <v>413700</v>
      </c>
      <c r="K14" s="176">
        <v>484800</v>
      </c>
      <c r="L14" s="176">
        <v>563400</v>
      </c>
    </row>
    <row r="15" spans="1:12">
      <c r="A15" s="321"/>
      <c r="B15" s="174">
        <v>11</v>
      </c>
      <c r="C15" s="175">
        <v>185200</v>
      </c>
      <c r="D15" s="176">
        <v>239200</v>
      </c>
      <c r="E15" s="175">
        <v>261800</v>
      </c>
      <c r="F15" s="175">
        <v>282000</v>
      </c>
      <c r="G15" s="175">
        <v>298400</v>
      </c>
      <c r="H15" s="176">
        <v>317300</v>
      </c>
      <c r="I15" s="175">
        <v>367600</v>
      </c>
      <c r="J15" s="175">
        <v>416200</v>
      </c>
      <c r="K15" s="176">
        <v>487600</v>
      </c>
      <c r="L15" s="176">
        <v>565200</v>
      </c>
    </row>
    <row r="16" spans="1:12">
      <c r="A16" s="321"/>
      <c r="B16" s="174">
        <v>12</v>
      </c>
      <c r="C16" s="175">
        <v>186300</v>
      </c>
      <c r="D16" s="176">
        <v>240300</v>
      </c>
      <c r="E16" s="175">
        <v>263100</v>
      </c>
      <c r="F16" s="175">
        <v>283400</v>
      </c>
      <c r="G16" s="175">
        <v>300000</v>
      </c>
      <c r="H16" s="176">
        <v>319200</v>
      </c>
      <c r="I16" s="175">
        <v>370000</v>
      </c>
      <c r="J16" s="175">
        <v>418700</v>
      </c>
      <c r="K16" s="176">
        <v>490400</v>
      </c>
      <c r="L16" s="176">
        <v>567000</v>
      </c>
    </row>
    <row r="17" spans="1:12">
      <c r="A17" s="321"/>
      <c r="B17" s="174">
        <v>13</v>
      </c>
      <c r="C17" s="175">
        <v>187500</v>
      </c>
      <c r="D17" s="176">
        <v>241400</v>
      </c>
      <c r="E17" s="175">
        <v>264300</v>
      </c>
      <c r="F17" s="175">
        <v>284700</v>
      </c>
      <c r="G17" s="175">
        <v>301400</v>
      </c>
      <c r="H17" s="176">
        <v>321000</v>
      </c>
      <c r="I17" s="175">
        <v>372200</v>
      </c>
      <c r="J17" s="175">
        <v>421300</v>
      </c>
      <c r="K17" s="176">
        <v>493300</v>
      </c>
      <c r="L17" s="176">
        <v>568800</v>
      </c>
    </row>
    <row r="18" spans="1:12">
      <c r="A18" s="321"/>
      <c r="B18" s="174">
        <v>14</v>
      </c>
      <c r="C18" s="175">
        <v>188800</v>
      </c>
      <c r="D18" s="176">
        <v>242600</v>
      </c>
      <c r="E18" s="175">
        <v>265700</v>
      </c>
      <c r="F18" s="175">
        <v>286300</v>
      </c>
      <c r="G18" s="175">
        <v>303000</v>
      </c>
      <c r="H18" s="176">
        <v>322900</v>
      </c>
      <c r="I18" s="175">
        <v>374600</v>
      </c>
      <c r="J18" s="175">
        <v>423800</v>
      </c>
      <c r="K18" s="176">
        <v>496300</v>
      </c>
      <c r="L18" s="176">
        <v>570200</v>
      </c>
    </row>
    <row r="19" spans="1:12">
      <c r="A19" s="321"/>
      <c r="B19" s="174">
        <v>15</v>
      </c>
      <c r="C19" s="175">
        <v>190200</v>
      </c>
      <c r="D19" s="176">
        <v>243800</v>
      </c>
      <c r="E19" s="175">
        <v>267100</v>
      </c>
      <c r="F19" s="175">
        <v>287900</v>
      </c>
      <c r="G19" s="175">
        <v>304600</v>
      </c>
      <c r="H19" s="176">
        <v>324800</v>
      </c>
      <c r="I19" s="175">
        <v>377000</v>
      </c>
      <c r="J19" s="175">
        <v>426300</v>
      </c>
      <c r="K19" s="176">
        <v>499300</v>
      </c>
      <c r="L19" s="176">
        <v>571600</v>
      </c>
    </row>
    <row r="20" spans="1:12">
      <c r="A20" s="321"/>
      <c r="B20" s="174">
        <v>16</v>
      </c>
      <c r="C20" s="175">
        <v>191500</v>
      </c>
      <c r="D20" s="176">
        <v>244900</v>
      </c>
      <c r="E20" s="175">
        <v>268500</v>
      </c>
      <c r="F20" s="175">
        <v>289400</v>
      </c>
      <c r="G20" s="175">
        <v>306200</v>
      </c>
      <c r="H20" s="176">
        <v>326700</v>
      </c>
      <c r="I20" s="175">
        <v>379400</v>
      </c>
      <c r="J20" s="175">
        <v>428800</v>
      </c>
      <c r="K20" s="176">
        <v>502300</v>
      </c>
      <c r="L20" s="176">
        <v>573000</v>
      </c>
    </row>
    <row r="21" spans="1:12">
      <c r="A21" s="321"/>
      <c r="B21" s="174">
        <v>17</v>
      </c>
      <c r="C21" s="175">
        <v>192800</v>
      </c>
      <c r="D21" s="176">
        <v>246200</v>
      </c>
      <c r="E21" s="175">
        <v>269700</v>
      </c>
      <c r="F21" s="175">
        <v>290900</v>
      </c>
      <c r="G21" s="175">
        <v>307700</v>
      </c>
      <c r="H21" s="176">
        <v>328600</v>
      </c>
      <c r="I21" s="175">
        <v>381700</v>
      </c>
      <c r="J21" s="175">
        <v>431400</v>
      </c>
      <c r="K21" s="176">
        <v>505400</v>
      </c>
      <c r="L21" s="176">
        <v>574200</v>
      </c>
    </row>
    <row r="22" spans="1:12">
      <c r="A22" s="321"/>
      <c r="B22" s="174">
        <v>18</v>
      </c>
      <c r="C22" s="175">
        <v>194400</v>
      </c>
      <c r="D22" s="176">
        <v>247400</v>
      </c>
      <c r="E22" s="175">
        <v>271100</v>
      </c>
      <c r="F22" s="175">
        <v>292500</v>
      </c>
      <c r="G22" s="175">
        <v>309500</v>
      </c>
      <c r="H22" s="176">
        <v>330500</v>
      </c>
      <c r="I22" s="175">
        <v>384100</v>
      </c>
      <c r="J22" s="175">
        <v>434000</v>
      </c>
      <c r="K22" s="176">
        <v>507500</v>
      </c>
      <c r="L22" s="176">
        <v>575000</v>
      </c>
    </row>
    <row r="23" spans="1:12">
      <c r="A23" s="321"/>
      <c r="B23" s="174">
        <v>19</v>
      </c>
      <c r="C23" s="175">
        <v>196100</v>
      </c>
      <c r="D23" s="176">
        <v>248600</v>
      </c>
      <c r="E23" s="175">
        <v>272500</v>
      </c>
      <c r="F23" s="175">
        <v>294100</v>
      </c>
      <c r="G23" s="175">
        <v>311300</v>
      </c>
      <c r="H23" s="176">
        <v>332400</v>
      </c>
      <c r="I23" s="175">
        <v>386500</v>
      </c>
      <c r="J23" s="175">
        <v>436600</v>
      </c>
      <c r="K23" s="176">
        <v>509600</v>
      </c>
      <c r="L23" s="176">
        <v>575800</v>
      </c>
    </row>
    <row r="24" spans="1:12">
      <c r="A24" s="321"/>
      <c r="B24" s="174">
        <v>20</v>
      </c>
      <c r="C24" s="175">
        <v>197700</v>
      </c>
      <c r="D24" s="176">
        <v>249700</v>
      </c>
      <c r="E24" s="175">
        <v>273900</v>
      </c>
      <c r="F24" s="175">
        <v>295700</v>
      </c>
      <c r="G24" s="175">
        <v>313000</v>
      </c>
      <c r="H24" s="176">
        <v>334300</v>
      </c>
      <c r="I24" s="175">
        <v>388900</v>
      </c>
      <c r="J24" s="175">
        <v>439200</v>
      </c>
      <c r="K24" s="176">
        <v>511700</v>
      </c>
      <c r="L24" s="176">
        <v>576600</v>
      </c>
    </row>
    <row r="25" spans="1:12">
      <c r="A25" s="321"/>
      <c r="B25" s="174">
        <v>21</v>
      </c>
      <c r="C25" s="175">
        <v>199500</v>
      </c>
      <c r="D25" s="176">
        <v>251000</v>
      </c>
      <c r="E25" s="175">
        <v>275100</v>
      </c>
      <c r="F25" s="175">
        <v>297200</v>
      </c>
      <c r="G25" s="175">
        <v>314700</v>
      </c>
      <c r="H25" s="176">
        <v>336200</v>
      </c>
      <c r="I25" s="175">
        <v>391300</v>
      </c>
      <c r="J25" s="175">
        <v>441600</v>
      </c>
      <c r="K25" s="176">
        <v>513700</v>
      </c>
      <c r="L25" s="176">
        <v>577500</v>
      </c>
    </row>
    <row r="26" spans="1:12">
      <c r="A26" s="321"/>
      <c r="B26" s="174">
        <v>22</v>
      </c>
      <c r="C26" s="175">
        <v>201200</v>
      </c>
      <c r="D26" s="176">
        <v>252200</v>
      </c>
      <c r="E26" s="175">
        <v>276600</v>
      </c>
      <c r="F26" s="175">
        <v>298800</v>
      </c>
      <c r="G26" s="175">
        <v>316600</v>
      </c>
      <c r="H26" s="176">
        <v>338500</v>
      </c>
      <c r="I26" s="175">
        <v>393700</v>
      </c>
      <c r="J26" s="175">
        <v>444200</v>
      </c>
      <c r="K26" s="176">
        <v>515400</v>
      </c>
      <c r="L26" s="162"/>
    </row>
    <row r="27" spans="1:12">
      <c r="A27" s="321"/>
      <c r="B27" s="174">
        <v>23</v>
      </c>
      <c r="C27" s="175">
        <v>202900</v>
      </c>
      <c r="D27" s="176">
        <v>253400</v>
      </c>
      <c r="E27" s="175">
        <v>278000</v>
      </c>
      <c r="F27" s="175">
        <v>300400</v>
      </c>
      <c r="G27" s="175">
        <v>318500</v>
      </c>
      <c r="H27" s="176">
        <v>340800</v>
      </c>
      <c r="I27" s="175">
        <v>396100</v>
      </c>
      <c r="J27" s="175">
        <v>446800</v>
      </c>
      <c r="K27" s="176">
        <v>517100</v>
      </c>
      <c r="L27" s="162"/>
    </row>
    <row r="28" spans="1:12">
      <c r="A28" s="321"/>
      <c r="B28" s="174">
        <v>24</v>
      </c>
      <c r="C28" s="175">
        <v>204500</v>
      </c>
      <c r="D28" s="176">
        <v>254600</v>
      </c>
      <c r="E28" s="175">
        <v>279400</v>
      </c>
      <c r="F28" s="175">
        <v>302000</v>
      </c>
      <c r="G28" s="175">
        <v>320400</v>
      </c>
      <c r="H28" s="176">
        <v>343100</v>
      </c>
      <c r="I28" s="175">
        <v>398500</v>
      </c>
      <c r="J28" s="175">
        <v>449400</v>
      </c>
      <c r="K28" s="176">
        <v>518800</v>
      </c>
      <c r="L28" s="163"/>
    </row>
    <row r="29" spans="1:12">
      <c r="A29" s="321"/>
      <c r="B29" s="174">
        <v>25</v>
      </c>
      <c r="C29" s="175">
        <v>206200</v>
      </c>
      <c r="D29" s="176">
        <v>255700</v>
      </c>
      <c r="E29" s="175">
        <v>280700</v>
      </c>
      <c r="F29" s="175">
        <v>303500</v>
      </c>
      <c r="G29" s="175">
        <v>322100</v>
      </c>
      <c r="H29" s="176">
        <v>345300</v>
      </c>
      <c r="I29" s="175">
        <v>400900</v>
      </c>
      <c r="J29" s="175">
        <v>451800</v>
      </c>
      <c r="K29" s="176">
        <v>520400</v>
      </c>
      <c r="L29" s="163"/>
    </row>
    <row r="30" spans="1:12">
      <c r="A30" s="321"/>
      <c r="B30" s="174">
        <v>26</v>
      </c>
      <c r="C30" s="175">
        <v>208000</v>
      </c>
      <c r="D30" s="176">
        <v>256900</v>
      </c>
      <c r="E30" s="175">
        <v>282200</v>
      </c>
      <c r="F30" s="175">
        <v>305300</v>
      </c>
      <c r="G30" s="175">
        <v>324400</v>
      </c>
      <c r="H30" s="176">
        <v>347500</v>
      </c>
      <c r="I30" s="175">
        <v>403200</v>
      </c>
      <c r="J30" s="175">
        <v>454500</v>
      </c>
      <c r="K30" s="176">
        <v>521800</v>
      </c>
      <c r="L30" s="162"/>
    </row>
    <row r="31" spans="1:12">
      <c r="A31" s="321"/>
      <c r="B31" s="174">
        <v>27</v>
      </c>
      <c r="C31" s="175">
        <v>209900</v>
      </c>
      <c r="D31" s="176">
        <v>258100</v>
      </c>
      <c r="E31" s="175">
        <v>283700</v>
      </c>
      <c r="F31" s="175">
        <v>307100</v>
      </c>
      <c r="G31" s="175">
        <v>326700</v>
      </c>
      <c r="H31" s="176">
        <v>349700</v>
      </c>
      <c r="I31" s="175">
        <v>405600</v>
      </c>
      <c r="J31" s="175">
        <v>457200</v>
      </c>
      <c r="K31" s="176">
        <v>523200</v>
      </c>
      <c r="L31" s="162"/>
    </row>
    <row r="32" spans="1:12">
      <c r="A32" s="321"/>
      <c r="B32" s="174">
        <v>28</v>
      </c>
      <c r="C32" s="175">
        <v>211600</v>
      </c>
      <c r="D32" s="176">
        <v>259300</v>
      </c>
      <c r="E32" s="175">
        <v>285200</v>
      </c>
      <c r="F32" s="175">
        <v>308900</v>
      </c>
      <c r="G32" s="175">
        <v>329000</v>
      </c>
      <c r="H32" s="176">
        <v>351900</v>
      </c>
      <c r="I32" s="175">
        <v>408000</v>
      </c>
      <c r="J32" s="175">
        <v>459900</v>
      </c>
      <c r="K32" s="176">
        <v>524600</v>
      </c>
      <c r="L32" s="163"/>
    </row>
    <row r="33" spans="1:12">
      <c r="A33" s="321"/>
      <c r="B33" s="174">
        <v>29</v>
      </c>
      <c r="C33" s="175">
        <v>213400</v>
      </c>
      <c r="D33" s="176">
        <v>260400</v>
      </c>
      <c r="E33" s="175">
        <v>286500</v>
      </c>
      <c r="F33" s="175">
        <v>310600</v>
      </c>
      <c r="G33" s="175">
        <v>331200</v>
      </c>
      <c r="H33" s="176">
        <v>354000</v>
      </c>
      <c r="I33" s="175">
        <v>410400</v>
      </c>
      <c r="J33" s="175">
        <v>462400</v>
      </c>
      <c r="K33" s="176">
        <v>526000</v>
      </c>
      <c r="L33" s="163"/>
    </row>
    <row r="34" spans="1:12">
      <c r="A34" s="321"/>
      <c r="B34" s="174">
        <v>30</v>
      </c>
      <c r="C34" s="175">
        <v>214800</v>
      </c>
      <c r="D34" s="176">
        <v>261700</v>
      </c>
      <c r="E34" s="175">
        <v>288000</v>
      </c>
      <c r="F34" s="175">
        <v>312700</v>
      </c>
      <c r="G34" s="175">
        <v>333300</v>
      </c>
      <c r="H34" s="176">
        <v>356300</v>
      </c>
      <c r="I34" s="175">
        <v>412900</v>
      </c>
      <c r="J34" s="175">
        <v>464600</v>
      </c>
      <c r="K34" s="176">
        <v>527100</v>
      </c>
      <c r="L34" s="162"/>
    </row>
    <row r="35" spans="1:12">
      <c r="A35" s="321"/>
      <c r="B35" s="174">
        <v>31</v>
      </c>
      <c r="C35" s="175">
        <v>216200</v>
      </c>
      <c r="D35" s="176">
        <v>262900</v>
      </c>
      <c r="E35" s="175">
        <v>289500</v>
      </c>
      <c r="F35" s="175">
        <v>314800</v>
      </c>
      <c r="G35" s="175">
        <v>335400</v>
      </c>
      <c r="H35" s="176">
        <v>358600</v>
      </c>
      <c r="I35" s="175">
        <v>415400</v>
      </c>
      <c r="J35" s="175">
        <v>466800</v>
      </c>
      <c r="K35" s="176">
        <v>528200</v>
      </c>
      <c r="L35" s="162"/>
    </row>
    <row r="36" spans="1:12">
      <c r="A36" s="321"/>
      <c r="B36" s="174">
        <v>32</v>
      </c>
      <c r="C36" s="175">
        <v>217600</v>
      </c>
      <c r="D36" s="176">
        <v>264200</v>
      </c>
      <c r="E36" s="175">
        <v>291000</v>
      </c>
      <c r="F36" s="175">
        <v>316900</v>
      </c>
      <c r="G36" s="175">
        <v>337500</v>
      </c>
      <c r="H36" s="176">
        <v>360900</v>
      </c>
      <c r="I36" s="175">
        <v>417900</v>
      </c>
      <c r="J36" s="175">
        <v>469000</v>
      </c>
      <c r="K36" s="176">
        <v>529300</v>
      </c>
      <c r="L36" s="163"/>
    </row>
    <row r="37" spans="1:12">
      <c r="A37" s="321"/>
      <c r="B37" s="174">
        <v>33</v>
      </c>
      <c r="C37" s="175">
        <v>218800</v>
      </c>
      <c r="D37" s="176">
        <v>265500</v>
      </c>
      <c r="E37" s="175">
        <v>292300</v>
      </c>
      <c r="F37" s="175">
        <v>318800</v>
      </c>
      <c r="G37" s="175">
        <v>339800</v>
      </c>
      <c r="H37" s="176">
        <v>363000</v>
      </c>
      <c r="I37" s="175">
        <v>420300</v>
      </c>
      <c r="J37" s="175">
        <v>471000</v>
      </c>
      <c r="K37" s="176">
        <v>530400</v>
      </c>
      <c r="L37" s="163"/>
    </row>
    <row r="38" spans="1:12">
      <c r="A38" s="321"/>
      <c r="B38" s="174">
        <v>34</v>
      </c>
      <c r="C38" s="175">
        <v>219900</v>
      </c>
      <c r="D38" s="176">
        <v>266900</v>
      </c>
      <c r="E38" s="175">
        <v>294100</v>
      </c>
      <c r="F38" s="175">
        <v>320600</v>
      </c>
      <c r="G38" s="175">
        <v>341900</v>
      </c>
      <c r="H38" s="176">
        <v>365300</v>
      </c>
      <c r="I38" s="175">
        <v>422800</v>
      </c>
      <c r="J38" s="175">
        <v>472600</v>
      </c>
      <c r="K38" s="176">
        <v>531300</v>
      </c>
      <c r="L38" s="162"/>
    </row>
    <row r="39" spans="1:12">
      <c r="A39" s="321"/>
      <c r="B39" s="174">
        <v>35</v>
      </c>
      <c r="C39" s="175">
        <v>221000</v>
      </c>
      <c r="D39" s="176">
        <v>268200</v>
      </c>
      <c r="E39" s="175">
        <v>295900</v>
      </c>
      <c r="F39" s="175">
        <v>322400</v>
      </c>
      <c r="G39" s="175">
        <v>344000</v>
      </c>
      <c r="H39" s="176">
        <v>367600</v>
      </c>
      <c r="I39" s="175">
        <v>425300</v>
      </c>
      <c r="J39" s="175">
        <v>474200</v>
      </c>
      <c r="K39" s="176">
        <v>532200</v>
      </c>
      <c r="L39" s="162"/>
    </row>
    <row r="40" spans="1:12">
      <c r="A40" s="321"/>
      <c r="B40" s="174">
        <v>36</v>
      </c>
      <c r="C40" s="175">
        <v>222100</v>
      </c>
      <c r="D40" s="176">
        <v>269600</v>
      </c>
      <c r="E40" s="175">
        <v>297700</v>
      </c>
      <c r="F40" s="175">
        <v>324400</v>
      </c>
      <c r="G40" s="175">
        <v>346100</v>
      </c>
      <c r="H40" s="176">
        <v>369900</v>
      </c>
      <c r="I40" s="175">
        <v>427800</v>
      </c>
      <c r="J40" s="175">
        <v>475800</v>
      </c>
      <c r="K40" s="176">
        <v>533100</v>
      </c>
      <c r="L40" s="163"/>
    </row>
    <row r="41" spans="1:12">
      <c r="A41" s="321"/>
      <c r="B41" s="174">
        <v>37</v>
      </c>
      <c r="C41" s="175">
        <v>223200</v>
      </c>
      <c r="D41" s="176">
        <v>271000</v>
      </c>
      <c r="E41" s="175">
        <v>299400</v>
      </c>
      <c r="F41" s="175">
        <v>326300</v>
      </c>
      <c r="G41" s="175">
        <v>348100</v>
      </c>
      <c r="H41" s="176">
        <v>372000</v>
      </c>
      <c r="I41" s="175">
        <v>430400</v>
      </c>
      <c r="J41" s="175">
        <v>477200</v>
      </c>
      <c r="K41" s="176">
        <v>534000</v>
      </c>
      <c r="L41" s="163"/>
    </row>
    <row r="42" spans="1:12">
      <c r="A42" s="321"/>
      <c r="B42" s="174">
        <v>38</v>
      </c>
      <c r="C42" s="175">
        <v>224400</v>
      </c>
      <c r="D42" s="176">
        <v>272500</v>
      </c>
      <c r="E42" s="175">
        <v>300900</v>
      </c>
      <c r="F42" s="175">
        <v>328200</v>
      </c>
      <c r="G42" s="175">
        <v>350100</v>
      </c>
      <c r="H42" s="176">
        <v>374300</v>
      </c>
      <c r="I42" s="175">
        <v>432400</v>
      </c>
      <c r="J42" s="175">
        <v>478600</v>
      </c>
      <c r="K42" s="176">
        <v>534900</v>
      </c>
      <c r="L42" s="162"/>
    </row>
    <row r="43" spans="1:12">
      <c r="A43" s="321"/>
      <c r="B43" s="174">
        <v>39</v>
      </c>
      <c r="C43" s="175">
        <v>225600</v>
      </c>
      <c r="D43" s="176">
        <v>273800</v>
      </c>
      <c r="E43" s="175">
        <v>302400</v>
      </c>
      <c r="F43" s="175">
        <v>330100</v>
      </c>
      <c r="G43" s="175">
        <v>352100</v>
      </c>
      <c r="H43" s="176">
        <v>376600</v>
      </c>
      <c r="I43" s="175">
        <v>434400</v>
      </c>
      <c r="J43" s="175">
        <v>480000</v>
      </c>
      <c r="K43" s="176">
        <v>535800</v>
      </c>
      <c r="L43" s="162"/>
    </row>
    <row r="44" spans="1:12">
      <c r="A44" s="321"/>
      <c r="B44" s="174">
        <v>40</v>
      </c>
      <c r="C44" s="175">
        <v>226700</v>
      </c>
      <c r="D44" s="176">
        <v>275200</v>
      </c>
      <c r="E44" s="175">
        <v>304000</v>
      </c>
      <c r="F44" s="175">
        <v>332000</v>
      </c>
      <c r="G44" s="175">
        <v>354100</v>
      </c>
      <c r="H44" s="176">
        <v>378900</v>
      </c>
      <c r="I44" s="175">
        <v>436400</v>
      </c>
      <c r="J44" s="175">
        <v>481400</v>
      </c>
      <c r="K44" s="176">
        <v>536700</v>
      </c>
      <c r="L44" s="163"/>
    </row>
    <row r="45" spans="1:12">
      <c r="B45" s="177">
        <v>41</v>
      </c>
      <c r="C45" s="178">
        <v>227700</v>
      </c>
      <c r="D45" s="176">
        <v>276700</v>
      </c>
      <c r="E45" s="176">
        <v>305700</v>
      </c>
      <c r="F45" s="178">
        <v>333900</v>
      </c>
      <c r="G45" s="176">
        <v>356200</v>
      </c>
      <c r="H45" s="176">
        <v>381000</v>
      </c>
      <c r="I45" s="178">
        <v>438400</v>
      </c>
      <c r="J45" s="175">
        <v>482800</v>
      </c>
      <c r="K45" s="176">
        <v>537600</v>
      </c>
    </row>
    <row r="46" spans="1:12">
      <c r="B46" s="177">
        <v>42</v>
      </c>
      <c r="C46" s="178">
        <v>228900</v>
      </c>
      <c r="D46" s="176">
        <v>278000</v>
      </c>
      <c r="E46" s="176">
        <v>307000</v>
      </c>
      <c r="F46" s="178">
        <v>335800</v>
      </c>
      <c r="G46" s="176">
        <v>358200</v>
      </c>
      <c r="H46" s="176">
        <v>383200</v>
      </c>
      <c r="I46" s="178">
        <v>440000</v>
      </c>
      <c r="J46" s="175">
        <v>483800</v>
      </c>
      <c r="K46" s="176">
        <v>538400</v>
      </c>
    </row>
    <row r="47" spans="1:12">
      <c r="B47" s="177">
        <v>43</v>
      </c>
      <c r="C47" s="178">
        <v>230000</v>
      </c>
      <c r="D47" s="176">
        <v>279300</v>
      </c>
      <c r="E47" s="176">
        <v>308400</v>
      </c>
      <c r="F47" s="178">
        <v>337700</v>
      </c>
      <c r="G47" s="176">
        <v>360200</v>
      </c>
      <c r="H47" s="176">
        <v>385400</v>
      </c>
      <c r="I47" s="178">
        <v>441600</v>
      </c>
      <c r="J47" s="175">
        <v>484800</v>
      </c>
      <c r="K47" s="176">
        <v>539200</v>
      </c>
    </row>
    <row r="48" spans="1:12">
      <c r="B48" s="177">
        <v>44</v>
      </c>
      <c r="C48" s="178">
        <v>231100</v>
      </c>
      <c r="D48" s="176">
        <v>280700</v>
      </c>
      <c r="E48" s="176">
        <v>309900</v>
      </c>
      <c r="F48" s="178">
        <v>339600</v>
      </c>
      <c r="G48" s="176">
        <v>362200</v>
      </c>
      <c r="H48" s="176">
        <v>387600</v>
      </c>
      <c r="I48" s="178">
        <v>443200</v>
      </c>
      <c r="J48" s="175">
        <v>485800</v>
      </c>
      <c r="K48" s="176">
        <v>540000</v>
      </c>
    </row>
    <row r="49" spans="2:11">
      <c r="B49" s="177">
        <v>45</v>
      </c>
      <c r="C49" s="178">
        <v>232100</v>
      </c>
      <c r="D49" s="176">
        <v>282200</v>
      </c>
      <c r="E49" s="176">
        <v>311300</v>
      </c>
      <c r="F49" s="178">
        <v>341300</v>
      </c>
      <c r="G49" s="176">
        <v>364000</v>
      </c>
      <c r="H49" s="176">
        <v>389900</v>
      </c>
      <c r="I49" s="178">
        <v>444900</v>
      </c>
      <c r="J49" s="175">
        <v>486700</v>
      </c>
      <c r="K49" s="176">
        <v>540800</v>
      </c>
    </row>
    <row r="50" spans="2:11">
      <c r="B50" s="177">
        <v>46</v>
      </c>
      <c r="C50" s="178">
        <v>233200</v>
      </c>
      <c r="D50" s="176">
        <v>283500</v>
      </c>
      <c r="E50" s="176">
        <v>312800</v>
      </c>
      <c r="F50" s="178">
        <v>343200</v>
      </c>
      <c r="G50" s="176">
        <v>365800</v>
      </c>
      <c r="H50" s="176">
        <v>392200</v>
      </c>
      <c r="I50" s="178">
        <v>446000</v>
      </c>
      <c r="J50" s="175">
        <v>487500</v>
      </c>
      <c r="K50" s="176">
        <v>541600</v>
      </c>
    </row>
    <row r="51" spans="2:11">
      <c r="B51" s="177">
        <v>47</v>
      </c>
      <c r="C51" s="178">
        <v>234300</v>
      </c>
      <c r="D51" s="176">
        <v>284800</v>
      </c>
      <c r="E51" s="176">
        <v>314300</v>
      </c>
      <c r="F51" s="178">
        <v>345100</v>
      </c>
      <c r="G51" s="176">
        <v>367600</v>
      </c>
      <c r="H51" s="176">
        <v>394500</v>
      </c>
      <c r="I51" s="178">
        <v>447100</v>
      </c>
      <c r="J51" s="175">
        <v>488300</v>
      </c>
      <c r="K51" s="176">
        <v>542400</v>
      </c>
    </row>
    <row r="52" spans="2:11">
      <c r="B52" s="177">
        <v>48</v>
      </c>
      <c r="C52" s="178">
        <v>235300</v>
      </c>
      <c r="D52" s="176">
        <v>286200</v>
      </c>
      <c r="E52" s="176">
        <v>315800</v>
      </c>
      <c r="F52" s="178">
        <v>347000</v>
      </c>
      <c r="G52" s="176">
        <v>369400</v>
      </c>
      <c r="H52" s="176">
        <v>396800</v>
      </c>
      <c r="I52" s="178">
        <v>448200</v>
      </c>
      <c r="J52" s="175">
        <v>489100</v>
      </c>
      <c r="K52" s="176">
        <v>543200</v>
      </c>
    </row>
    <row r="53" spans="2:11">
      <c r="B53" s="177">
        <v>49</v>
      </c>
      <c r="C53" s="178">
        <v>236300</v>
      </c>
      <c r="D53" s="176">
        <v>287500</v>
      </c>
      <c r="E53" s="176">
        <v>317300</v>
      </c>
      <c r="F53" s="178">
        <v>348700</v>
      </c>
      <c r="G53" s="176">
        <v>371000</v>
      </c>
      <c r="H53" s="176">
        <v>398900</v>
      </c>
      <c r="I53" s="178">
        <v>449400</v>
      </c>
      <c r="J53" s="175">
        <v>489700</v>
      </c>
      <c r="K53" s="176">
        <v>543900</v>
      </c>
    </row>
    <row r="54" spans="2:11">
      <c r="B54" s="177">
        <v>50</v>
      </c>
      <c r="C54" s="178">
        <v>237500</v>
      </c>
      <c r="D54" s="176">
        <v>288800</v>
      </c>
      <c r="E54" s="176">
        <v>318800</v>
      </c>
      <c r="F54" s="178">
        <v>350400</v>
      </c>
      <c r="G54" s="176">
        <v>372700</v>
      </c>
      <c r="H54" s="176">
        <v>400700</v>
      </c>
      <c r="I54" s="178">
        <v>450300</v>
      </c>
      <c r="J54" s="175">
        <v>490500</v>
      </c>
      <c r="K54" s="176">
        <v>544600</v>
      </c>
    </row>
    <row r="55" spans="2:11">
      <c r="B55" s="177">
        <v>51</v>
      </c>
      <c r="C55" s="178">
        <v>238600</v>
      </c>
      <c r="D55" s="176">
        <v>290000</v>
      </c>
      <c r="E55" s="176">
        <v>320300</v>
      </c>
      <c r="F55" s="178">
        <v>352100</v>
      </c>
      <c r="G55" s="176">
        <v>374400</v>
      </c>
      <c r="H55" s="176">
        <v>402500</v>
      </c>
      <c r="I55" s="178">
        <v>451200</v>
      </c>
      <c r="J55" s="175">
        <v>491300</v>
      </c>
      <c r="K55" s="176">
        <v>545300</v>
      </c>
    </row>
    <row r="56" spans="2:11">
      <c r="B56" s="177">
        <v>52</v>
      </c>
      <c r="C56" s="178">
        <v>239700</v>
      </c>
      <c r="D56" s="176">
        <v>291100</v>
      </c>
      <c r="E56" s="176">
        <v>321800</v>
      </c>
      <c r="F56" s="178">
        <v>353800</v>
      </c>
      <c r="G56" s="176">
        <v>376100</v>
      </c>
      <c r="H56" s="176">
        <v>404300</v>
      </c>
      <c r="I56" s="178">
        <v>452100</v>
      </c>
      <c r="J56" s="175">
        <v>492100</v>
      </c>
      <c r="K56" s="176">
        <v>546000</v>
      </c>
    </row>
    <row r="57" spans="2:11">
      <c r="B57" s="177">
        <v>53</v>
      </c>
      <c r="C57" s="178">
        <v>240700</v>
      </c>
      <c r="D57" s="176">
        <v>292300</v>
      </c>
      <c r="E57" s="176">
        <v>323400</v>
      </c>
      <c r="F57" s="178">
        <v>355600</v>
      </c>
      <c r="G57" s="176">
        <v>377800</v>
      </c>
      <c r="H57" s="176">
        <v>406200</v>
      </c>
      <c r="I57" s="178">
        <v>453000</v>
      </c>
      <c r="J57" s="175">
        <v>492700</v>
      </c>
      <c r="K57" s="176">
        <v>546500</v>
      </c>
    </row>
    <row r="58" spans="2:11">
      <c r="B58" s="177">
        <v>54</v>
      </c>
      <c r="C58" s="178">
        <v>242000</v>
      </c>
      <c r="D58" s="176">
        <v>293500</v>
      </c>
      <c r="E58" s="176">
        <v>324600</v>
      </c>
      <c r="F58" s="178">
        <v>357200</v>
      </c>
      <c r="G58" s="176">
        <v>379300</v>
      </c>
      <c r="H58" s="176">
        <v>407600</v>
      </c>
      <c r="I58" s="178">
        <v>453700</v>
      </c>
      <c r="J58" s="175">
        <v>493400</v>
      </c>
      <c r="K58" s="176">
        <v>547100</v>
      </c>
    </row>
    <row r="59" spans="2:11">
      <c r="B59" s="177">
        <v>55</v>
      </c>
      <c r="C59" s="178">
        <v>243200</v>
      </c>
      <c r="D59" s="176">
        <v>294900</v>
      </c>
      <c r="E59" s="176">
        <v>325800</v>
      </c>
      <c r="F59" s="178">
        <v>358800</v>
      </c>
      <c r="G59" s="176">
        <v>380800</v>
      </c>
      <c r="H59" s="176">
        <v>409000</v>
      </c>
      <c r="I59" s="178">
        <v>454400</v>
      </c>
      <c r="J59" s="175">
        <v>494100</v>
      </c>
      <c r="K59" s="176">
        <v>547700</v>
      </c>
    </row>
    <row r="60" spans="2:11">
      <c r="B60" s="177">
        <v>56</v>
      </c>
      <c r="C60" s="178">
        <v>244400</v>
      </c>
      <c r="D60" s="176">
        <v>296300</v>
      </c>
      <c r="E60" s="176">
        <v>327000</v>
      </c>
      <c r="F60" s="178">
        <v>360400</v>
      </c>
      <c r="G60" s="176">
        <v>382300</v>
      </c>
      <c r="H60" s="176">
        <v>410400</v>
      </c>
      <c r="I60" s="178">
        <v>455100</v>
      </c>
      <c r="J60" s="175">
        <v>494800</v>
      </c>
      <c r="K60" s="176">
        <v>548300</v>
      </c>
    </row>
    <row r="61" spans="2:11">
      <c r="B61" s="177">
        <v>57</v>
      </c>
      <c r="C61" s="178">
        <v>245500</v>
      </c>
      <c r="D61" s="176">
        <v>297700</v>
      </c>
      <c r="E61" s="176">
        <v>328100</v>
      </c>
      <c r="F61" s="178">
        <v>362100</v>
      </c>
      <c r="G61" s="176">
        <v>383800</v>
      </c>
      <c r="H61" s="176">
        <v>411600</v>
      </c>
      <c r="I61" s="178">
        <v>455800</v>
      </c>
      <c r="J61" s="175">
        <v>495600</v>
      </c>
      <c r="K61" s="176">
        <v>548700</v>
      </c>
    </row>
    <row r="62" spans="2:11">
      <c r="B62" s="177">
        <v>58</v>
      </c>
      <c r="C62" s="178">
        <v>246800</v>
      </c>
      <c r="D62" s="176">
        <v>298900</v>
      </c>
      <c r="E62" s="176">
        <v>329100</v>
      </c>
      <c r="F62" s="178">
        <v>363500</v>
      </c>
      <c r="G62" s="176">
        <v>385000</v>
      </c>
      <c r="H62" s="176">
        <v>412700</v>
      </c>
      <c r="I62" s="178">
        <v>456500</v>
      </c>
      <c r="J62" s="175">
        <v>496300</v>
      </c>
      <c r="K62" s="162"/>
    </row>
    <row r="63" spans="2:11">
      <c r="B63" s="177">
        <v>59</v>
      </c>
      <c r="C63" s="178">
        <v>248000</v>
      </c>
      <c r="D63" s="176">
        <v>300100</v>
      </c>
      <c r="E63" s="176">
        <v>330100</v>
      </c>
      <c r="F63" s="178">
        <v>364900</v>
      </c>
      <c r="G63" s="176">
        <v>386200</v>
      </c>
      <c r="H63" s="176">
        <v>413800</v>
      </c>
      <c r="I63" s="178">
        <v>457200</v>
      </c>
      <c r="J63" s="175">
        <v>497000</v>
      </c>
      <c r="K63" s="162"/>
    </row>
    <row r="64" spans="2:11">
      <c r="B64" s="177">
        <v>60</v>
      </c>
      <c r="C64" s="178">
        <v>249200</v>
      </c>
      <c r="D64" s="176">
        <v>301400</v>
      </c>
      <c r="E64" s="176">
        <v>331100</v>
      </c>
      <c r="F64" s="178">
        <v>366300</v>
      </c>
      <c r="G64" s="176">
        <v>387400</v>
      </c>
      <c r="H64" s="176">
        <v>414900</v>
      </c>
      <c r="I64" s="178">
        <v>457900</v>
      </c>
      <c r="J64" s="175">
        <v>497700</v>
      </c>
      <c r="K64" s="163"/>
    </row>
    <row r="65" spans="2:11">
      <c r="B65" s="177">
        <v>61</v>
      </c>
      <c r="C65" s="178">
        <v>250300</v>
      </c>
      <c r="D65" s="176">
        <v>302800</v>
      </c>
      <c r="E65" s="176">
        <v>332100</v>
      </c>
      <c r="F65" s="178">
        <v>367700</v>
      </c>
      <c r="G65" s="176">
        <v>388600</v>
      </c>
      <c r="H65" s="176">
        <v>416100</v>
      </c>
      <c r="I65" s="178">
        <v>458700</v>
      </c>
      <c r="J65" s="175">
        <v>498300</v>
      </c>
      <c r="K65" s="163"/>
    </row>
    <row r="66" spans="2:11">
      <c r="B66" s="177">
        <v>62</v>
      </c>
      <c r="C66" s="178">
        <v>251400</v>
      </c>
      <c r="D66" s="176">
        <v>304100</v>
      </c>
      <c r="E66" s="176">
        <v>333000</v>
      </c>
      <c r="F66" s="178">
        <v>368900</v>
      </c>
      <c r="G66" s="176">
        <v>389600</v>
      </c>
      <c r="H66" s="176">
        <v>416900</v>
      </c>
      <c r="I66" s="178">
        <v>459400</v>
      </c>
      <c r="J66" s="175">
        <v>498900</v>
      </c>
      <c r="K66" s="162"/>
    </row>
    <row r="67" spans="2:11">
      <c r="B67" s="177">
        <v>63</v>
      </c>
      <c r="C67" s="178">
        <v>252400</v>
      </c>
      <c r="D67" s="176">
        <v>305400</v>
      </c>
      <c r="E67" s="176">
        <v>333900</v>
      </c>
      <c r="F67" s="178">
        <v>370100</v>
      </c>
      <c r="G67" s="176">
        <v>390600</v>
      </c>
      <c r="H67" s="176">
        <v>417700</v>
      </c>
      <c r="I67" s="178">
        <v>460100</v>
      </c>
      <c r="J67" s="175">
        <v>499500</v>
      </c>
      <c r="K67" s="162"/>
    </row>
    <row r="68" spans="2:11">
      <c r="B68" s="177">
        <v>64</v>
      </c>
      <c r="C68" s="178">
        <v>253400</v>
      </c>
      <c r="D68" s="176">
        <v>306700</v>
      </c>
      <c r="E68" s="176">
        <v>334800</v>
      </c>
      <c r="F68" s="178">
        <v>371300</v>
      </c>
      <c r="G68" s="176">
        <v>391600</v>
      </c>
      <c r="H68" s="176">
        <v>418500</v>
      </c>
      <c r="I68" s="178">
        <v>460800</v>
      </c>
      <c r="J68" s="175">
        <v>500100</v>
      </c>
      <c r="K68" s="163"/>
    </row>
    <row r="69" spans="2:11">
      <c r="B69" s="177">
        <v>65</v>
      </c>
      <c r="C69" s="178">
        <v>254300</v>
      </c>
      <c r="D69" s="176">
        <v>308000</v>
      </c>
      <c r="E69" s="176">
        <v>335600</v>
      </c>
      <c r="F69" s="178">
        <v>372500</v>
      </c>
      <c r="G69" s="176">
        <v>392600</v>
      </c>
      <c r="H69" s="176">
        <v>419200</v>
      </c>
      <c r="I69" s="178">
        <v>461500</v>
      </c>
      <c r="J69" s="175">
        <v>500800</v>
      </c>
      <c r="K69" s="163"/>
    </row>
    <row r="70" spans="2:11">
      <c r="B70" s="177">
        <v>66</v>
      </c>
      <c r="C70" s="178">
        <v>255400</v>
      </c>
      <c r="D70" s="176">
        <v>309000</v>
      </c>
      <c r="E70" s="176">
        <v>336200</v>
      </c>
      <c r="F70" s="178">
        <v>373400</v>
      </c>
      <c r="G70" s="176">
        <v>393400</v>
      </c>
      <c r="H70" s="176">
        <v>419700</v>
      </c>
      <c r="I70" s="178">
        <v>462200</v>
      </c>
      <c r="J70" s="175">
        <v>501400</v>
      </c>
      <c r="K70" s="162"/>
    </row>
    <row r="71" spans="2:11">
      <c r="B71" s="177">
        <v>67</v>
      </c>
      <c r="C71" s="178">
        <v>256400</v>
      </c>
      <c r="D71" s="176">
        <v>310000</v>
      </c>
      <c r="E71" s="176">
        <v>336800</v>
      </c>
      <c r="F71" s="178">
        <v>374300</v>
      </c>
      <c r="G71" s="176">
        <v>394200</v>
      </c>
      <c r="H71" s="176">
        <v>420400</v>
      </c>
      <c r="I71" s="178">
        <v>462900</v>
      </c>
      <c r="J71" s="175">
        <v>502000</v>
      </c>
      <c r="K71" s="162"/>
    </row>
    <row r="72" spans="2:11">
      <c r="B72" s="177">
        <v>68</v>
      </c>
      <c r="C72" s="178">
        <v>257400</v>
      </c>
      <c r="D72" s="176">
        <v>311000</v>
      </c>
      <c r="E72" s="176">
        <v>337400</v>
      </c>
      <c r="F72" s="178">
        <v>375200</v>
      </c>
      <c r="G72" s="176">
        <v>395000</v>
      </c>
      <c r="H72" s="176">
        <v>421100</v>
      </c>
      <c r="I72" s="178">
        <v>463600</v>
      </c>
      <c r="J72" s="175">
        <v>502600</v>
      </c>
      <c r="K72" s="163"/>
    </row>
    <row r="73" spans="2:11">
      <c r="B73" s="177">
        <v>69</v>
      </c>
      <c r="C73" s="178">
        <v>258300</v>
      </c>
      <c r="D73" s="176">
        <v>312000</v>
      </c>
      <c r="E73" s="176">
        <v>338000</v>
      </c>
      <c r="F73" s="178">
        <v>376000</v>
      </c>
      <c r="G73" s="176">
        <v>395800</v>
      </c>
      <c r="H73" s="176">
        <v>421600</v>
      </c>
      <c r="I73" s="178">
        <v>464100</v>
      </c>
      <c r="J73" s="175">
        <v>503000</v>
      </c>
      <c r="K73" s="163"/>
    </row>
    <row r="74" spans="2:11">
      <c r="B74" s="177">
        <v>70</v>
      </c>
      <c r="C74" s="178">
        <v>259400</v>
      </c>
      <c r="D74" s="176">
        <v>312900</v>
      </c>
      <c r="E74" s="176">
        <v>338600</v>
      </c>
      <c r="F74" s="178">
        <v>376700</v>
      </c>
      <c r="G74" s="176">
        <v>396400</v>
      </c>
      <c r="H74" s="176">
        <v>422300</v>
      </c>
      <c r="I74" s="178">
        <v>464700</v>
      </c>
      <c r="J74" s="175">
        <v>503600</v>
      </c>
      <c r="K74" s="162"/>
    </row>
    <row r="75" spans="2:11">
      <c r="B75" s="177">
        <v>71</v>
      </c>
      <c r="C75" s="178">
        <v>260400</v>
      </c>
      <c r="D75" s="176">
        <v>313800</v>
      </c>
      <c r="E75" s="176">
        <v>339200</v>
      </c>
      <c r="F75" s="178">
        <v>377400</v>
      </c>
      <c r="G75" s="176">
        <v>397000</v>
      </c>
      <c r="H75" s="176">
        <v>423000</v>
      </c>
      <c r="I75" s="178">
        <v>465300</v>
      </c>
      <c r="J75" s="175">
        <v>504200</v>
      </c>
      <c r="K75" s="162"/>
    </row>
    <row r="76" spans="2:11">
      <c r="B76" s="177">
        <v>72</v>
      </c>
      <c r="C76" s="178">
        <v>261400</v>
      </c>
      <c r="D76" s="176">
        <v>314700</v>
      </c>
      <c r="E76" s="176">
        <v>339800</v>
      </c>
      <c r="F76" s="178">
        <v>378100</v>
      </c>
      <c r="G76" s="176">
        <v>397600</v>
      </c>
      <c r="H76" s="176">
        <v>423700</v>
      </c>
      <c r="I76" s="178">
        <v>465900</v>
      </c>
      <c r="J76" s="175">
        <v>504800</v>
      </c>
      <c r="K76" s="163"/>
    </row>
    <row r="77" spans="2:11">
      <c r="B77" s="177">
        <v>73</v>
      </c>
      <c r="C77" s="178">
        <v>262300</v>
      </c>
      <c r="D77" s="176">
        <v>315400</v>
      </c>
      <c r="E77" s="176">
        <v>340200</v>
      </c>
      <c r="F77" s="178">
        <v>378600</v>
      </c>
      <c r="G77" s="176">
        <v>398300</v>
      </c>
      <c r="H77" s="176">
        <v>424200</v>
      </c>
      <c r="I77" s="178">
        <v>466300</v>
      </c>
      <c r="J77" s="175">
        <v>505200</v>
      </c>
      <c r="K77" s="163"/>
    </row>
    <row r="78" spans="2:11">
      <c r="B78" s="177">
        <v>74</v>
      </c>
      <c r="C78" s="178">
        <v>263200</v>
      </c>
      <c r="D78" s="176">
        <v>316000</v>
      </c>
      <c r="E78" s="176">
        <v>340800</v>
      </c>
      <c r="F78" s="178">
        <v>379200</v>
      </c>
      <c r="G78" s="176">
        <v>398900</v>
      </c>
      <c r="H78" s="176">
        <v>424900</v>
      </c>
      <c r="I78" s="178">
        <v>466800</v>
      </c>
      <c r="J78" s="162"/>
      <c r="K78" s="162"/>
    </row>
    <row r="79" spans="2:11">
      <c r="B79" s="177">
        <v>75</v>
      </c>
      <c r="C79" s="178">
        <v>264000</v>
      </c>
      <c r="D79" s="176">
        <v>316700</v>
      </c>
      <c r="E79" s="176">
        <v>341400</v>
      </c>
      <c r="F79" s="178">
        <v>379800</v>
      </c>
      <c r="G79" s="176">
        <v>399500</v>
      </c>
      <c r="H79" s="176">
        <v>425600</v>
      </c>
      <c r="I79" s="178">
        <v>467300</v>
      </c>
      <c r="J79" s="162"/>
      <c r="K79" s="162"/>
    </row>
    <row r="80" spans="2:11">
      <c r="B80" s="177">
        <v>76</v>
      </c>
      <c r="C80" s="178">
        <v>264800</v>
      </c>
      <c r="D80" s="176">
        <v>317400</v>
      </c>
      <c r="E80" s="176">
        <v>342000</v>
      </c>
      <c r="F80" s="178">
        <v>380400</v>
      </c>
      <c r="G80" s="176">
        <v>400100</v>
      </c>
      <c r="H80" s="176">
        <v>426300</v>
      </c>
      <c r="I80" s="178">
        <v>467800</v>
      </c>
      <c r="J80" s="163"/>
      <c r="K80" s="163"/>
    </row>
    <row r="81" spans="1:12">
      <c r="B81" s="177">
        <v>77</v>
      </c>
      <c r="C81" s="178">
        <v>265500</v>
      </c>
      <c r="D81" s="176">
        <v>317900</v>
      </c>
      <c r="E81" s="176">
        <v>342500</v>
      </c>
      <c r="F81" s="178">
        <v>381000</v>
      </c>
      <c r="G81" s="176">
        <v>400800</v>
      </c>
      <c r="H81" s="176">
        <v>426800</v>
      </c>
      <c r="I81" s="178">
        <v>468300</v>
      </c>
      <c r="J81" s="163"/>
      <c r="K81" s="163"/>
    </row>
    <row r="82" spans="1:12">
      <c r="B82" s="177">
        <v>78</v>
      </c>
      <c r="C82" s="178">
        <v>266100</v>
      </c>
      <c r="D82" s="176">
        <v>318500</v>
      </c>
      <c r="E82" s="176">
        <v>343100</v>
      </c>
      <c r="F82" s="178">
        <v>381600</v>
      </c>
      <c r="G82" s="176">
        <v>401400</v>
      </c>
      <c r="H82" s="176">
        <v>427500</v>
      </c>
      <c r="I82" s="178">
        <v>468800</v>
      </c>
      <c r="J82" s="162"/>
      <c r="K82" s="162"/>
    </row>
    <row r="83" spans="1:12">
      <c r="B83" s="177">
        <v>79</v>
      </c>
      <c r="C83" s="178">
        <v>266800</v>
      </c>
      <c r="D83" s="176">
        <v>319100</v>
      </c>
      <c r="E83" s="176">
        <v>343700</v>
      </c>
      <c r="F83" s="178">
        <v>382200</v>
      </c>
      <c r="G83" s="176">
        <v>402000</v>
      </c>
      <c r="H83" s="176">
        <v>428200</v>
      </c>
      <c r="I83" s="178">
        <v>469300</v>
      </c>
      <c r="J83" s="162"/>
      <c r="K83" s="162"/>
    </row>
    <row r="84" spans="1:12">
      <c r="B84" s="177">
        <v>80</v>
      </c>
      <c r="C84" s="178">
        <v>267500</v>
      </c>
      <c r="D84" s="176">
        <v>319700</v>
      </c>
      <c r="E84" s="176">
        <v>344300</v>
      </c>
      <c r="F84" s="178">
        <v>382800</v>
      </c>
      <c r="G84" s="176">
        <v>402600</v>
      </c>
      <c r="H84" s="176">
        <v>428900</v>
      </c>
      <c r="I84" s="178">
        <v>469800</v>
      </c>
      <c r="J84" s="163"/>
      <c r="K84" s="163"/>
    </row>
    <row r="85" spans="1:12">
      <c r="B85" s="177">
        <v>81</v>
      </c>
      <c r="C85" s="178">
        <v>268100</v>
      </c>
      <c r="D85" s="176">
        <v>320100</v>
      </c>
      <c r="E85" s="176">
        <v>344800</v>
      </c>
      <c r="F85" s="178">
        <v>383400</v>
      </c>
      <c r="G85" s="176">
        <v>403200</v>
      </c>
      <c r="H85" s="176">
        <v>429400</v>
      </c>
      <c r="I85" s="178">
        <v>470300</v>
      </c>
      <c r="J85" s="163"/>
      <c r="K85" s="163"/>
    </row>
    <row r="86" spans="1:12">
      <c r="B86" s="177">
        <v>82</v>
      </c>
      <c r="C86" s="178">
        <v>268700</v>
      </c>
      <c r="D86" s="176">
        <v>320600</v>
      </c>
      <c r="E86" s="176">
        <v>345400</v>
      </c>
      <c r="F86" s="178">
        <v>384000</v>
      </c>
      <c r="G86" s="176">
        <v>403700</v>
      </c>
      <c r="H86" s="176">
        <v>430100</v>
      </c>
      <c r="I86" s="178">
        <v>470800</v>
      </c>
      <c r="J86" s="162"/>
      <c r="K86" s="162"/>
    </row>
    <row r="87" spans="1:12">
      <c r="B87" s="177">
        <v>83</v>
      </c>
      <c r="C87" s="178">
        <v>269400</v>
      </c>
      <c r="D87" s="176">
        <v>321100</v>
      </c>
      <c r="E87" s="176">
        <v>346000</v>
      </c>
      <c r="F87" s="178">
        <v>384600</v>
      </c>
      <c r="G87" s="176">
        <v>404200</v>
      </c>
      <c r="H87" s="176">
        <v>430800</v>
      </c>
      <c r="I87" s="178">
        <v>471300</v>
      </c>
      <c r="J87" s="162"/>
      <c r="K87" s="162"/>
    </row>
    <row r="88" spans="1:12">
      <c r="B88" s="177">
        <v>84</v>
      </c>
      <c r="C88" s="178">
        <v>270200</v>
      </c>
      <c r="D88" s="176">
        <v>321600</v>
      </c>
      <c r="E88" s="176">
        <v>346600</v>
      </c>
      <c r="F88" s="178">
        <v>385200</v>
      </c>
      <c r="G88" s="176">
        <v>404700</v>
      </c>
      <c r="H88" s="176">
        <v>431500</v>
      </c>
      <c r="I88" s="178">
        <v>471800</v>
      </c>
      <c r="J88" s="163"/>
      <c r="K88" s="163"/>
    </row>
    <row r="89" spans="1:12">
      <c r="B89" s="177">
        <v>85</v>
      </c>
      <c r="C89" s="178">
        <v>271000</v>
      </c>
      <c r="D89" s="176">
        <v>321900</v>
      </c>
      <c r="E89" s="176">
        <v>347000</v>
      </c>
      <c r="F89" s="178">
        <v>385800</v>
      </c>
      <c r="G89" s="176">
        <v>405300</v>
      </c>
      <c r="H89" s="176">
        <v>432000</v>
      </c>
      <c r="I89" s="178">
        <v>472300</v>
      </c>
      <c r="J89" s="163"/>
      <c r="K89" s="163"/>
    </row>
    <row r="90" spans="1:12">
      <c r="B90" s="177">
        <v>86</v>
      </c>
      <c r="C90" s="178">
        <v>271500</v>
      </c>
      <c r="D90" s="176">
        <v>322300</v>
      </c>
      <c r="E90" s="176">
        <v>347600</v>
      </c>
      <c r="F90" s="178">
        <v>386400</v>
      </c>
      <c r="G90" s="176">
        <v>405800</v>
      </c>
      <c r="H90" s="176">
        <v>432600</v>
      </c>
      <c r="I90" s="178">
        <v>472800</v>
      </c>
      <c r="J90" s="162"/>
      <c r="K90" s="162"/>
    </row>
    <row r="91" spans="1:12">
      <c r="B91" s="177">
        <v>87</v>
      </c>
      <c r="C91" s="178">
        <v>272000</v>
      </c>
      <c r="D91" s="176">
        <v>322700</v>
      </c>
      <c r="E91" s="176">
        <v>348200</v>
      </c>
      <c r="F91" s="178">
        <v>387000</v>
      </c>
      <c r="G91" s="176">
        <v>406300</v>
      </c>
      <c r="H91" s="176">
        <v>433200</v>
      </c>
      <c r="I91" s="178">
        <v>473300</v>
      </c>
      <c r="J91" s="162"/>
      <c r="K91" s="162"/>
    </row>
    <row r="92" spans="1:12">
      <c r="B92" s="177">
        <v>88</v>
      </c>
      <c r="C92" s="178">
        <v>272500</v>
      </c>
      <c r="D92" s="176">
        <v>323100</v>
      </c>
      <c r="E92" s="176">
        <v>348800</v>
      </c>
      <c r="F92" s="178">
        <v>387600</v>
      </c>
      <c r="G92" s="176">
        <v>406800</v>
      </c>
      <c r="H92" s="176">
        <v>433800</v>
      </c>
      <c r="I92" s="178">
        <v>473800</v>
      </c>
      <c r="J92" s="163"/>
      <c r="K92" s="163"/>
    </row>
    <row r="93" spans="1:12">
      <c r="A93" s="321"/>
      <c r="B93" s="179">
        <v>89</v>
      </c>
      <c r="C93" s="178">
        <v>273200</v>
      </c>
      <c r="D93" s="176">
        <v>323600</v>
      </c>
      <c r="E93" s="176">
        <v>349300</v>
      </c>
      <c r="F93" s="178">
        <v>388200</v>
      </c>
      <c r="G93" s="176">
        <v>407300</v>
      </c>
      <c r="H93" s="176">
        <v>434300</v>
      </c>
      <c r="I93" s="324">
        <v>474300</v>
      </c>
      <c r="J93" s="321"/>
      <c r="K93" s="321"/>
      <c r="L93" s="321"/>
    </row>
    <row r="94" spans="1:12">
      <c r="A94" s="321"/>
      <c r="B94" s="179">
        <v>90</v>
      </c>
      <c r="C94" s="178">
        <v>273900</v>
      </c>
      <c r="D94" s="176">
        <v>324000</v>
      </c>
      <c r="E94" s="176">
        <v>349900</v>
      </c>
      <c r="F94" s="178">
        <v>388800</v>
      </c>
      <c r="G94" s="176">
        <v>407800</v>
      </c>
      <c r="H94" s="176">
        <v>434900</v>
      </c>
      <c r="I94" s="324"/>
      <c r="J94" s="321"/>
      <c r="K94" s="321"/>
      <c r="L94" s="321"/>
    </row>
    <row r="95" spans="1:12">
      <c r="A95" s="321"/>
      <c r="B95" s="179">
        <v>91</v>
      </c>
      <c r="C95" s="178">
        <v>274600</v>
      </c>
      <c r="D95" s="176">
        <v>324400</v>
      </c>
      <c r="E95" s="176">
        <v>350500</v>
      </c>
      <c r="F95" s="178">
        <v>389400</v>
      </c>
      <c r="G95" s="176">
        <v>408300</v>
      </c>
      <c r="H95" s="176">
        <v>435500</v>
      </c>
      <c r="I95" s="324"/>
      <c r="J95" s="321"/>
      <c r="K95" s="321"/>
      <c r="L95" s="321"/>
    </row>
    <row r="96" spans="1:12">
      <c r="A96" s="321"/>
      <c r="B96" s="179">
        <v>92</v>
      </c>
      <c r="C96" s="178">
        <v>275300</v>
      </c>
      <c r="D96" s="176">
        <v>324800</v>
      </c>
      <c r="E96" s="176">
        <v>351100</v>
      </c>
      <c r="F96" s="178">
        <v>390000</v>
      </c>
      <c r="G96" s="176">
        <v>408800</v>
      </c>
      <c r="H96" s="176">
        <v>436100</v>
      </c>
      <c r="I96" s="324"/>
      <c r="J96" s="321"/>
      <c r="K96" s="321"/>
      <c r="L96" s="321"/>
    </row>
    <row r="97" spans="1:12">
      <c r="A97" s="321"/>
      <c r="B97" s="179">
        <v>93</v>
      </c>
      <c r="C97" s="178">
        <v>275800</v>
      </c>
      <c r="D97" s="176">
        <v>325300</v>
      </c>
      <c r="E97" s="176">
        <v>351500</v>
      </c>
      <c r="F97" s="178">
        <v>390600</v>
      </c>
      <c r="G97" s="176">
        <v>409200</v>
      </c>
      <c r="H97" s="176">
        <v>436600</v>
      </c>
      <c r="I97" s="324"/>
      <c r="J97" s="321"/>
      <c r="K97" s="321"/>
      <c r="L97" s="321"/>
    </row>
    <row r="98" spans="1:12">
      <c r="A98" s="321"/>
      <c r="B98" s="179">
        <v>94</v>
      </c>
      <c r="C98" s="178">
        <v>275900</v>
      </c>
      <c r="D98" s="176">
        <v>325700</v>
      </c>
      <c r="E98" s="176">
        <v>352100</v>
      </c>
      <c r="F98" s="178">
        <v>391200</v>
      </c>
      <c r="G98" s="176">
        <v>409700</v>
      </c>
      <c r="H98" s="176">
        <v>437100</v>
      </c>
      <c r="I98" s="324"/>
      <c r="J98" s="321"/>
      <c r="K98" s="321"/>
      <c r="L98" s="321"/>
    </row>
    <row r="99" spans="1:12">
      <c r="A99" s="321"/>
      <c r="B99" s="179">
        <v>95</v>
      </c>
      <c r="C99" s="178">
        <v>276200</v>
      </c>
      <c r="D99" s="176">
        <v>326100</v>
      </c>
      <c r="E99" s="176">
        <v>352700</v>
      </c>
      <c r="F99" s="178">
        <v>391800</v>
      </c>
      <c r="G99" s="176">
        <v>410200</v>
      </c>
      <c r="H99" s="176">
        <v>437600</v>
      </c>
      <c r="I99" s="324"/>
      <c r="J99" s="321"/>
      <c r="K99" s="321"/>
      <c r="L99" s="321"/>
    </row>
    <row r="100" spans="1:12">
      <c r="A100" s="321"/>
      <c r="B100" s="179">
        <v>96</v>
      </c>
      <c r="C100" s="178">
        <v>276500</v>
      </c>
      <c r="D100" s="176">
        <v>326500</v>
      </c>
      <c r="E100" s="176">
        <v>353300</v>
      </c>
      <c r="F100" s="178">
        <v>392400</v>
      </c>
      <c r="G100" s="176">
        <v>410700</v>
      </c>
      <c r="H100" s="176">
        <v>438100</v>
      </c>
      <c r="I100" s="324"/>
      <c r="J100" s="321"/>
      <c r="K100" s="321"/>
      <c r="L100" s="321"/>
    </row>
    <row r="101" spans="1:12">
      <c r="A101" s="321"/>
      <c r="B101" s="179">
        <v>97</v>
      </c>
      <c r="C101" s="178">
        <v>276800</v>
      </c>
      <c r="D101" s="176">
        <v>326900</v>
      </c>
      <c r="E101" s="176">
        <v>353700</v>
      </c>
      <c r="F101" s="178">
        <v>393000</v>
      </c>
      <c r="G101" s="176">
        <v>411100</v>
      </c>
      <c r="H101" s="176">
        <v>438500</v>
      </c>
      <c r="I101" s="324"/>
      <c r="J101" s="321"/>
      <c r="K101" s="321"/>
      <c r="L101" s="321"/>
    </row>
    <row r="102" spans="1:12">
      <c r="A102" s="321"/>
      <c r="B102" s="179">
        <v>98</v>
      </c>
      <c r="C102" s="178">
        <v>276900</v>
      </c>
      <c r="D102" s="176">
        <v>327300</v>
      </c>
      <c r="E102" s="176">
        <v>354300</v>
      </c>
      <c r="F102" s="178">
        <v>393500</v>
      </c>
      <c r="G102" s="176">
        <v>411600</v>
      </c>
      <c r="H102" s="176">
        <v>439000</v>
      </c>
      <c r="I102" s="324"/>
      <c r="J102" s="321"/>
      <c r="K102" s="321"/>
      <c r="L102" s="321"/>
    </row>
    <row r="103" spans="1:12">
      <c r="A103" s="321"/>
      <c r="B103" s="179">
        <v>99</v>
      </c>
      <c r="C103" s="178">
        <v>277100</v>
      </c>
      <c r="D103" s="176">
        <v>327700</v>
      </c>
      <c r="E103" s="176">
        <v>354900</v>
      </c>
      <c r="F103" s="178">
        <v>394000</v>
      </c>
      <c r="G103" s="176">
        <v>412100</v>
      </c>
      <c r="H103" s="176">
        <v>439500</v>
      </c>
      <c r="I103" s="324"/>
      <c r="J103" s="321"/>
      <c r="K103" s="321"/>
      <c r="L103" s="321"/>
    </row>
    <row r="104" spans="1:12">
      <c r="A104" s="321"/>
      <c r="B104" s="179">
        <v>100</v>
      </c>
      <c r="C104" s="178">
        <v>277400</v>
      </c>
      <c r="D104" s="176">
        <v>328100</v>
      </c>
      <c r="E104" s="176">
        <v>355500</v>
      </c>
      <c r="F104" s="178">
        <v>394500</v>
      </c>
      <c r="G104" s="176">
        <v>412600</v>
      </c>
      <c r="H104" s="176">
        <v>440000</v>
      </c>
      <c r="I104" s="324"/>
      <c r="J104" s="321"/>
      <c r="K104" s="321"/>
      <c r="L104" s="321"/>
    </row>
    <row r="105" spans="1:12">
      <c r="A105" s="321"/>
      <c r="B105" s="179">
        <v>101</v>
      </c>
      <c r="C105" s="178">
        <v>277700</v>
      </c>
      <c r="D105" s="176">
        <v>328500</v>
      </c>
      <c r="E105" s="176">
        <v>355900</v>
      </c>
      <c r="F105" s="178">
        <v>395100</v>
      </c>
      <c r="G105" s="176">
        <v>412900</v>
      </c>
      <c r="H105" s="176">
        <v>440300</v>
      </c>
      <c r="I105" s="324"/>
      <c r="J105" s="321"/>
      <c r="K105" s="321"/>
      <c r="L105" s="321"/>
    </row>
    <row r="106" spans="1:12">
      <c r="A106" s="321"/>
      <c r="B106" s="179">
        <v>102</v>
      </c>
      <c r="C106" s="178">
        <v>278100</v>
      </c>
      <c r="D106" s="176">
        <v>328900</v>
      </c>
      <c r="E106" s="176">
        <v>356500</v>
      </c>
      <c r="F106" s="178">
        <v>395600</v>
      </c>
      <c r="G106" s="176">
        <v>413400</v>
      </c>
      <c r="H106" s="176">
        <v>440800</v>
      </c>
      <c r="I106" s="324"/>
      <c r="J106" s="321"/>
      <c r="K106" s="321"/>
      <c r="L106" s="321"/>
    </row>
    <row r="107" spans="1:12">
      <c r="A107" s="321"/>
      <c r="B107" s="179">
        <v>103</v>
      </c>
      <c r="C107" s="178">
        <v>278500</v>
      </c>
      <c r="D107" s="176">
        <v>329300</v>
      </c>
      <c r="E107" s="176">
        <v>357100</v>
      </c>
      <c r="F107" s="178">
        <v>396100</v>
      </c>
      <c r="G107" s="176">
        <v>413900</v>
      </c>
      <c r="H107" s="176">
        <v>441300</v>
      </c>
      <c r="I107" s="324"/>
      <c r="J107" s="321"/>
      <c r="K107" s="321"/>
      <c r="L107" s="321"/>
    </row>
    <row r="108" spans="1:12">
      <c r="A108" s="321"/>
      <c r="B108" s="179">
        <v>104</v>
      </c>
      <c r="C108" s="178">
        <v>278800</v>
      </c>
      <c r="D108" s="176">
        <v>329700</v>
      </c>
      <c r="E108" s="176">
        <v>357700</v>
      </c>
      <c r="F108" s="178">
        <v>396600</v>
      </c>
      <c r="G108" s="176">
        <v>414400</v>
      </c>
      <c r="H108" s="176">
        <v>441800</v>
      </c>
      <c r="I108" s="324"/>
      <c r="J108" s="321"/>
      <c r="K108" s="321"/>
      <c r="L108" s="321"/>
    </row>
    <row r="109" spans="1:12">
      <c r="A109" s="321"/>
      <c r="B109" s="179">
        <v>105</v>
      </c>
      <c r="C109" s="178">
        <v>279000</v>
      </c>
      <c r="D109" s="176">
        <v>330000</v>
      </c>
      <c r="E109" s="176">
        <v>358100</v>
      </c>
      <c r="F109" s="178">
        <v>397100</v>
      </c>
      <c r="G109" s="176">
        <v>414700</v>
      </c>
      <c r="H109" s="176">
        <v>442100</v>
      </c>
      <c r="I109" s="324"/>
      <c r="J109" s="321"/>
      <c r="K109" s="321"/>
      <c r="L109" s="321"/>
    </row>
    <row r="110" spans="1:12">
      <c r="A110" s="321"/>
      <c r="B110" s="179">
        <v>106</v>
      </c>
      <c r="C110" s="162"/>
      <c r="D110" s="176">
        <v>330300</v>
      </c>
      <c r="E110" s="176">
        <v>358700</v>
      </c>
      <c r="F110" s="178">
        <v>397600</v>
      </c>
      <c r="G110" s="176">
        <v>415100</v>
      </c>
      <c r="H110" s="176">
        <v>442500</v>
      </c>
      <c r="I110" s="324"/>
      <c r="J110" s="321"/>
      <c r="K110" s="321"/>
      <c r="L110" s="321"/>
    </row>
    <row r="111" spans="1:12">
      <c r="A111" s="321"/>
      <c r="B111" s="179">
        <v>107</v>
      </c>
      <c r="C111" s="162"/>
      <c r="D111" s="176">
        <v>330600</v>
      </c>
      <c r="E111" s="176">
        <v>359300</v>
      </c>
      <c r="F111" s="178">
        <v>398100</v>
      </c>
      <c r="G111" s="176">
        <v>415500</v>
      </c>
      <c r="H111" s="176">
        <v>442900</v>
      </c>
      <c r="I111" s="324"/>
      <c r="J111" s="321"/>
      <c r="K111" s="321"/>
      <c r="L111" s="321"/>
    </row>
    <row r="112" spans="1:12">
      <c r="A112" s="321"/>
      <c r="B112" s="179">
        <v>108</v>
      </c>
      <c r="C112" s="163"/>
      <c r="D112" s="176">
        <v>330900</v>
      </c>
      <c r="E112" s="176">
        <v>359900</v>
      </c>
      <c r="F112" s="178">
        <v>398600</v>
      </c>
      <c r="G112" s="176">
        <v>415900</v>
      </c>
      <c r="H112" s="176">
        <v>443300</v>
      </c>
      <c r="I112" s="324"/>
      <c r="J112" s="321"/>
      <c r="K112" s="321"/>
      <c r="L112" s="321"/>
    </row>
    <row r="113" spans="1:12">
      <c r="A113" s="321"/>
      <c r="B113" s="179">
        <v>109</v>
      </c>
      <c r="C113" s="163"/>
      <c r="D113" s="176">
        <v>331300</v>
      </c>
      <c r="E113" s="176">
        <v>360400</v>
      </c>
      <c r="F113" s="178">
        <v>399000</v>
      </c>
      <c r="G113" s="176">
        <v>416100</v>
      </c>
      <c r="H113" s="176">
        <v>443700</v>
      </c>
      <c r="I113" s="324"/>
      <c r="J113" s="321"/>
      <c r="K113" s="321"/>
      <c r="L113" s="321"/>
    </row>
    <row r="114" spans="1:12">
      <c r="A114" s="321"/>
      <c r="B114" s="179">
        <v>110</v>
      </c>
      <c r="C114" s="162"/>
      <c r="D114" s="162"/>
      <c r="E114" s="176">
        <v>361000</v>
      </c>
      <c r="F114" s="178">
        <v>399500</v>
      </c>
      <c r="G114" s="176">
        <v>416400</v>
      </c>
      <c r="H114" s="162"/>
      <c r="I114" s="324"/>
      <c r="J114" s="321"/>
      <c r="K114" s="321"/>
      <c r="L114" s="321"/>
    </row>
    <row r="115" spans="1:12">
      <c r="A115" s="321"/>
      <c r="B115" s="179">
        <v>111</v>
      </c>
      <c r="C115" s="162"/>
      <c r="D115" s="162"/>
      <c r="E115" s="176">
        <v>361600</v>
      </c>
      <c r="F115" s="178">
        <v>400000</v>
      </c>
      <c r="G115" s="176">
        <v>416700</v>
      </c>
      <c r="H115" s="162"/>
      <c r="I115" s="324"/>
      <c r="J115" s="321"/>
      <c r="K115" s="321"/>
      <c r="L115" s="321"/>
    </row>
    <row r="116" spans="1:12">
      <c r="A116" s="321"/>
      <c r="B116" s="179">
        <v>112</v>
      </c>
      <c r="C116" s="163"/>
      <c r="D116" s="163"/>
      <c r="E116" s="176">
        <v>362200</v>
      </c>
      <c r="F116" s="178">
        <v>400500</v>
      </c>
      <c r="G116" s="176">
        <v>417000</v>
      </c>
      <c r="H116" s="163"/>
      <c r="I116" s="324"/>
      <c r="J116" s="321"/>
      <c r="K116" s="321"/>
      <c r="L116" s="321"/>
    </row>
    <row r="117" spans="1:12">
      <c r="A117" s="321"/>
      <c r="B117" s="179">
        <v>113</v>
      </c>
      <c r="C117" s="163"/>
      <c r="D117" s="163"/>
      <c r="E117" s="176">
        <v>362600</v>
      </c>
      <c r="F117" s="178">
        <v>400900</v>
      </c>
      <c r="G117" s="176">
        <v>417300</v>
      </c>
      <c r="H117" s="163"/>
      <c r="I117" s="324"/>
      <c r="J117" s="321"/>
      <c r="K117" s="321"/>
      <c r="L117" s="321"/>
    </row>
    <row r="118" spans="1:12">
      <c r="A118" s="321"/>
      <c r="B118" s="179">
        <v>114</v>
      </c>
      <c r="C118" s="162"/>
      <c r="D118" s="162"/>
      <c r="E118" s="176">
        <v>363200</v>
      </c>
      <c r="F118" s="178">
        <v>401400</v>
      </c>
      <c r="G118" s="176">
        <v>417600</v>
      </c>
      <c r="H118" s="162"/>
      <c r="I118" s="324"/>
      <c r="J118" s="321"/>
      <c r="K118" s="321"/>
      <c r="L118" s="321"/>
    </row>
    <row r="119" spans="1:12">
      <c r="A119" s="321"/>
      <c r="B119" s="179">
        <v>115</v>
      </c>
      <c r="C119" s="162"/>
      <c r="D119" s="162"/>
      <c r="E119" s="176">
        <v>363800</v>
      </c>
      <c r="F119" s="178">
        <v>401900</v>
      </c>
      <c r="G119" s="176">
        <v>417900</v>
      </c>
      <c r="H119" s="162"/>
      <c r="I119" s="324"/>
      <c r="J119" s="321"/>
      <c r="K119" s="321"/>
      <c r="L119" s="321"/>
    </row>
    <row r="120" spans="1:12">
      <c r="A120" s="321"/>
      <c r="B120" s="179">
        <v>116</v>
      </c>
      <c r="C120" s="163"/>
      <c r="D120" s="163"/>
      <c r="E120" s="176">
        <v>364400</v>
      </c>
      <c r="F120" s="178">
        <v>402400</v>
      </c>
      <c r="G120" s="176">
        <v>418200</v>
      </c>
      <c r="H120" s="163"/>
      <c r="I120" s="324"/>
      <c r="J120" s="321"/>
      <c r="K120" s="321"/>
      <c r="L120" s="321"/>
    </row>
    <row r="121" spans="1:12">
      <c r="A121" s="321"/>
      <c r="B121" s="179">
        <v>117</v>
      </c>
      <c r="C121" s="163"/>
      <c r="D121" s="163"/>
      <c r="E121" s="176">
        <v>364800</v>
      </c>
      <c r="F121" s="178">
        <v>402700</v>
      </c>
      <c r="G121" s="176">
        <v>418500</v>
      </c>
      <c r="H121" s="163"/>
      <c r="I121" s="324"/>
      <c r="J121" s="321"/>
      <c r="K121" s="321"/>
      <c r="L121" s="321"/>
    </row>
    <row r="122" spans="1:12">
      <c r="A122" s="321"/>
      <c r="B122" s="179">
        <v>118</v>
      </c>
      <c r="C122" s="162"/>
      <c r="D122" s="162"/>
      <c r="E122" s="176">
        <v>365400</v>
      </c>
      <c r="F122" s="178">
        <v>403200</v>
      </c>
      <c r="G122" s="176">
        <v>418800</v>
      </c>
      <c r="H122" s="162"/>
      <c r="I122" s="324"/>
      <c r="J122" s="321"/>
      <c r="K122" s="321"/>
      <c r="L122" s="321"/>
    </row>
    <row r="123" spans="1:12">
      <c r="A123" s="321"/>
      <c r="B123" s="179">
        <v>119</v>
      </c>
      <c r="C123" s="162"/>
      <c r="D123" s="162"/>
      <c r="E123" s="176">
        <v>366000</v>
      </c>
      <c r="F123" s="178">
        <v>403700</v>
      </c>
      <c r="G123" s="176">
        <v>419100</v>
      </c>
      <c r="H123" s="162"/>
      <c r="I123" s="324"/>
      <c r="J123" s="321"/>
      <c r="K123" s="321"/>
      <c r="L123" s="321"/>
    </row>
    <row r="124" spans="1:12">
      <c r="A124" s="321"/>
      <c r="B124" s="179">
        <v>120</v>
      </c>
      <c r="C124" s="163"/>
      <c r="D124" s="163"/>
      <c r="E124" s="176">
        <v>366600</v>
      </c>
      <c r="F124" s="178">
        <v>404200</v>
      </c>
      <c r="G124" s="176">
        <v>419400</v>
      </c>
      <c r="H124" s="163"/>
      <c r="I124" s="324"/>
      <c r="J124" s="321"/>
      <c r="K124" s="321"/>
      <c r="L124" s="321"/>
    </row>
    <row r="125" spans="1:12">
      <c r="A125" s="321"/>
      <c r="B125" s="179">
        <v>121</v>
      </c>
      <c r="C125" s="163"/>
      <c r="D125" s="163"/>
      <c r="E125" s="176">
        <v>367000</v>
      </c>
      <c r="F125" s="178">
        <v>404500</v>
      </c>
      <c r="G125" s="176">
        <v>419700</v>
      </c>
      <c r="H125" s="163"/>
      <c r="I125" s="324"/>
      <c r="J125" s="321"/>
      <c r="K125" s="321"/>
      <c r="L125" s="321"/>
    </row>
    <row r="126" spans="1:12">
      <c r="A126" s="321"/>
      <c r="B126" s="179">
        <v>122</v>
      </c>
      <c r="C126" s="162"/>
      <c r="D126" s="162"/>
      <c r="E126" s="176">
        <v>367500</v>
      </c>
      <c r="F126" s="178">
        <v>404900</v>
      </c>
      <c r="G126" s="162"/>
      <c r="H126" s="162"/>
      <c r="I126" s="324"/>
      <c r="J126" s="321"/>
      <c r="K126" s="321"/>
      <c r="L126" s="321"/>
    </row>
    <row r="127" spans="1:12">
      <c r="A127" s="321"/>
      <c r="B127" s="179">
        <v>123</v>
      </c>
      <c r="C127" s="162"/>
      <c r="D127" s="162"/>
      <c r="E127" s="176">
        <v>368000</v>
      </c>
      <c r="F127" s="178">
        <v>405300</v>
      </c>
      <c r="G127" s="162"/>
      <c r="H127" s="162"/>
      <c r="I127" s="324"/>
      <c r="J127" s="321"/>
      <c r="K127" s="321"/>
      <c r="L127" s="321"/>
    </row>
    <row r="128" spans="1:12">
      <c r="A128" s="321"/>
      <c r="B128" s="179">
        <v>124</v>
      </c>
      <c r="C128" s="163"/>
      <c r="D128" s="163"/>
      <c r="E128" s="176">
        <v>368500</v>
      </c>
      <c r="F128" s="178">
        <v>405700</v>
      </c>
      <c r="G128" s="163"/>
      <c r="H128" s="163"/>
      <c r="I128" s="324"/>
      <c r="J128" s="321"/>
      <c r="K128" s="321"/>
      <c r="L128" s="321"/>
    </row>
    <row r="129" spans="1:12">
      <c r="A129" s="320"/>
      <c r="B129" s="180">
        <v>125</v>
      </c>
      <c r="C129" s="165"/>
      <c r="D129" s="165"/>
      <c r="E129" s="181">
        <v>369100</v>
      </c>
      <c r="F129" s="182">
        <v>405900</v>
      </c>
      <c r="G129" s="165"/>
      <c r="H129" s="165"/>
      <c r="I129" s="325"/>
      <c r="J129" s="320"/>
      <c r="K129" s="320"/>
      <c r="L129" s="320"/>
    </row>
    <row r="130" spans="1:12" ht="92.4">
      <c r="A130" s="171" t="s">
        <v>125</v>
      </c>
      <c r="B130" s="166"/>
      <c r="C130" s="183">
        <v>200000</v>
      </c>
      <c r="D130" s="184">
        <v>241000</v>
      </c>
      <c r="E130" s="184">
        <v>256500</v>
      </c>
      <c r="F130" s="183">
        <v>276000</v>
      </c>
      <c r="G130" s="184">
        <v>291800</v>
      </c>
      <c r="H130" s="184">
        <v>312600</v>
      </c>
      <c r="I130" s="185">
        <v>343000</v>
      </c>
      <c r="J130" s="185">
        <v>376100</v>
      </c>
      <c r="K130" s="185">
        <v>422700</v>
      </c>
      <c r="L130" s="185">
        <v>515000</v>
      </c>
    </row>
  </sheetData>
  <sheetProtection sheet="1" objects="1" scenarios="1" selectLockedCells="1"/>
  <mergeCells count="7">
    <mergeCell ref="L93:L129"/>
    <mergeCell ref="A2:A3"/>
    <mergeCell ref="A4:A44"/>
    <mergeCell ref="A93:A129"/>
    <mergeCell ref="I93:I129"/>
    <mergeCell ref="J93:J129"/>
    <mergeCell ref="K93:K129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4801-7C4F-4621-BBED-55D7E81E6C66}">
  <dimension ref="A1:T47"/>
  <sheetViews>
    <sheetView view="pageBreakPreview" zoomScale="60" zoomScaleNormal="100" workbookViewId="0">
      <selection activeCell="J29" sqref="J29"/>
    </sheetView>
  </sheetViews>
  <sheetFormatPr defaultColWidth="9" defaultRowHeight="13.2"/>
  <cols>
    <col min="1" max="1" width="5.44140625" style="1" customWidth="1"/>
    <col min="2" max="2" width="7.6640625" style="1" customWidth="1"/>
    <col min="3" max="3" width="7.88671875" style="1" customWidth="1"/>
    <col min="4" max="4" width="4.44140625" style="1" customWidth="1"/>
    <col min="5" max="5" width="4" style="1" customWidth="1"/>
    <col min="6" max="6" width="2.44140625" style="1" customWidth="1"/>
    <col min="7" max="7" width="4" style="1" customWidth="1"/>
    <col min="8" max="8" width="9.21875" style="1" customWidth="1"/>
    <col min="9" max="9" width="7" style="1" customWidth="1"/>
    <col min="10" max="10" width="7.33203125" style="2" customWidth="1"/>
    <col min="11" max="11" width="8.44140625" style="1" customWidth="1"/>
    <col min="12" max="12" width="7.6640625" style="1" customWidth="1"/>
    <col min="13" max="13" width="7.88671875" style="1" customWidth="1"/>
    <col min="14" max="14" width="8.21875" style="1" customWidth="1"/>
    <col min="15" max="16" width="7.21875" style="1" customWidth="1"/>
    <col min="17" max="17" width="7.6640625" style="1" customWidth="1"/>
    <col min="18" max="18" width="7.109375" style="1" customWidth="1"/>
    <col min="19" max="19" width="7.21875" style="1" customWidth="1"/>
    <col min="20" max="20" width="5.33203125" style="1" customWidth="1"/>
    <col min="21" max="21" width="10.44140625" style="1" customWidth="1"/>
    <col min="22" max="16384" width="9" style="1"/>
  </cols>
  <sheetData>
    <row r="1" spans="1:20">
      <c r="A1" s="1" t="s">
        <v>39</v>
      </c>
    </row>
    <row r="2" spans="1:20" ht="24.75" customHeight="1">
      <c r="A2" s="40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20</v>
      </c>
      <c r="Q2" s="6" t="s">
        <v>21</v>
      </c>
      <c r="R2" s="6" t="s">
        <v>15</v>
      </c>
      <c r="S2" s="6" t="s">
        <v>16</v>
      </c>
      <c r="T2" s="6" t="s">
        <v>17</v>
      </c>
    </row>
    <row r="3" spans="1:20" s="34" customFormat="1" ht="11.25" customHeight="1">
      <c r="A3" s="13">
        <v>0.9</v>
      </c>
      <c r="B3" s="30">
        <v>43922</v>
      </c>
      <c r="C3" s="30">
        <v>44196</v>
      </c>
      <c r="D3" s="32">
        <v>9</v>
      </c>
      <c r="E3" s="32">
        <v>22</v>
      </c>
      <c r="F3" s="32">
        <v>1</v>
      </c>
      <c r="G3" s="32">
        <v>25</v>
      </c>
      <c r="H3" s="32" t="s">
        <v>18</v>
      </c>
      <c r="I3" s="32">
        <v>182200</v>
      </c>
      <c r="J3" s="30">
        <v>43922</v>
      </c>
      <c r="K3" s="32">
        <f>I3*D3</f>
        <v>1639800</v>
      </c>
      <c r="L3" s="32">
        <f t="shared" ref="L3:L6" si="0">O3+P3</f>
        <v>407217</v>
      </c>
      <c r="M3" s="32">
        <f t="shared" ref="M3:M6" si="1">Q3+R3</f>
        <v>407217</v>
      </c>
      <c r="N3" s="32">
        <f>K3+L3+M3</f>
        <v>2454234</v>
      </c>
      <c r="O3" s="32">
        <f t="shared" ref="O3:O7" si="2">INT(S3*1.3)</f>
        <v>236860</v>
      </c>
      <c r="P3" s="32">
        <f t="shared" ref="P3:P5" si="3">INT(S3*0.935)</f>
        <v>170357</v>
      </c>
      <c r="Q3" s="32">
        <f t="shared" ref="Q3:Q5" si="4">INT(S3*1.3)</f>
        <v>236860</v>
      </c>
      <c r="R3" s="32">
        <f t="shared" ref="R3:R5" si="5">INT(S3*0.935)</f>
        <v>170357</v>
      </c>
      <c r="S3" s="32">
        <f>T3+I3</f>
        <v>182200</v>
      </c>
      <c r="T3" s="32">
        <v>0</v>
      </c>
    </row>
    <row r="4" spans="1:20" ht="11.25" customHeight="1">
      <c r="A4" s="11">
        <v>1.9</v>
      </c>
      <c r="B4" s="10">
        <v>43831</v>
      </c>
      <c r="C4" s="10">
        <v>44196</v>
      </c>
      <c r="D4" s="9">
        <v>12</v>
      </c>
      <c r="E4" s="9">
        <v>23</v>
      </c>
      <c r="F4" s="9"/>
      <c r="G4" s="9">
        <v>28</v>
      </c>
      <c r="H4" s="9"/>
      <c r="I4" s="9">
        <v>187200</v>
      </c>
      <c r="J4" s="12"/>
      <c r="K4" s="9">
        <f t="shared" ref="K4:K46" si="6">I4*D4</f>
        <v>2246400</v>
      </c>
      <c r="L4" s="9">
        <f t="shared" si="0"/>
        <v>418392</v>
      </c>
      <c r="M4" s="9">
        <f t="shared" si="1"/>
        <v>418392</v>
      </c>
      <c r="N4" s="9">
        <f t="shared" ref="N4:N12" si="7">K4+L4+M4</f>
        <v>3083184</v>
      </c>
      <c r="O4" s="9">
        <f t="shared" si="2"/>
        <v>243360</v>
      </c>
      <c r="P4" s="9">
        <f t="shared" si="3"/>
        <v>175032</v>
      </c>
      <c r="Q4" s="9">
        <f t="shared" si="4"/>
        <v>243360</v>
      </c>
      <c r="R4" s="9">
        <f t="shared" si="5"/>
        <v>175032</v>
      </c>
      <c r="S4" s="9">
        <f>T4+I4</f>
        <v>187200</v>
      </c>
      <c r="T4" s="9">
        <v>0</v>
      </c>
    </row>
    <row r="5" spans="1:20" ht="11.25" customHeight="1">
      <c r="A5" s="11">
        <v>2.9</v>
      </c>
      <c r="B5" s="10">
        <v>43831</v>
      </c>
      <c r="C5" s="10">
        <v>44196</v>
      </c>
      <c r="D5" s="9">
        <v>12</v>
      </c>
      <c r="E5" s="9">
        <v>24</v>
      </c>
      <c r="F5" s="9"/>
      <c r="G5" s="9">
        <v>32</v>
      </c>
      <c r="H5" s="9"/>
      <c r="I5" s="9">
        <v>193900</v>
      </c>
      <c r="J5" s="12"/>
      <c r="K5" s="9">
        <f t="shared" si="6"/>
        <v>2326800</v>
      </c>
      <c r="L5" s="9">
        <f t="shared" si="0"/>
        <v>433366</v>
      </c>
      <c r="M5" s="9">
        <f t="shared" si="1"/>
        <v>433366</v>
      </c>
      <c r="N5" s="9">
        <f t="shared" si="7"/>
        <v>3193532</v>
      </c>
      <c r="O5" s="9">
        <f t="shared" si="2"/>
        <v>252070</v>
      </c>
      <c r="P5" s="9">
        <f t="shared" si="3"/>
        <v>181296</v>
      </c>
      <c r="Q5" s="9">
        <f t="shared" si="4"/>
        <v>252070</v>
      </c>
      <c r="R5" s="9">
        <f t="shared" si="5"/>
        <v>181296</v>
      </c>
      <c r="S5" s="9">
        <f>T5+I5</f>
        <v>193900</v>
      </c>
      <c r="T5" s="9">
        <v>0</v>
      </c>
    </row>
    <row r="6" spans="1:20" s="34" customFormat="1" ht="11.25" customHeight="1">
      <c r="A6" s="13">
        <v>3.9</v>
      </c>
      <c r="B6" s="30">
        <v>43831</v>
      </c>
      <c r="C6" s="30">
        <v>43921</v>
      </c>
      <c r="D6" s="31">
        <v>3</v>
      </c>
      <c r="E6" s="32">
        <v>25</v>
      </c>
      <c r="F6" s="32"/>
      <c r="G6" s="32">
        <v>36</v>
      </c>
      <c r="H6" s="32"/>
      <c r="I6" s="32">
        <v>199900</v>
      </c>
      <c r="J6" s="33"/>
      <c r="K6" s="32">
        <f t="shared" si="6"/>
        <v>599700</v>
      </c>
      <c r="L6" s="32">
        <f t="shared" si="0"/>
        <v>0</v>
      </c>
      <c r="M6" s="32">
        <f t="shared" si="1"/>
        <v>0</v>
      </c>
      <c r="N6" s="32">
        <f t="shared" si="7"/>
        <v>599700</v>
      </c>
      <c r="O6" s="32"/>
      <c r="P6" s="32"/>
      <c r="Q6" s="32"/>
      <c r="R6" s="32"/>
      <c r="S6" s="32"/>
      <c r="T6" s="32">
        <v>0</v>
      </c>
    </row>
    <row r="7" spans="1:20" s="34" customFormat="1" ht="11.25" customHeight="1">
      <c r="A7" s="13">
        <v>3.9</v>
      </c>
      <c r="B7" s="30">
        <v>43922</v>
      </c>
      <c r="C7" s="30">
        <v>44196</v>
      </c>
      <c r="D7" s="31">
        <v>9</v>
      </c>
      <c r="E7" s="32">
        <v>26</v>
      </c>
      <c r="F7" s="32">
        <v>2</v>
      </c>
      <c r="G7" s="32">
        <v>4</v>
      </c>
      <c r="H7" s="32" t="s">
        <v>22</v>
      </c>
      <c r="I7" s="32">
        <v>200900</v>
      </c>
      <c r="J7" s="30">
        <v>43922</v>
      </c>
      <c r="K7" s="32">
        <f t="shared" si="6"/>
        <v>1808100</v>
      </c>
      <c r="L7" s="32">
        <f t="shared" ref="L7" si="8">O7+P7</f>
        <v>449011</v>
      </c>
      <c r="M7" s="32">
        <f t="shared" ref="M7" si="9">Q7+R7</f>
        <v>449011</v>
      </c>
      <c r="N7" s="32">
        <f t="shared" si="7"/>
        <v>2706122</v>
      </c>
      <c r="O7" s="32">
        <f t="shared" si="2"/>
        <v>261170</v>
      </c>
      <c r="P7" s="32">
        <f t="shared" ref="P7" si="10">INT(S7*0.935)</f>
        <v>187841</v>
      </c>
      <c r="Q7" s="32">
        <f t="shared" ref="Q7" si="11">INT(S7*1.3)</f>
        <v>261170</v>
      </c>
      <c r="R7" s="32">
        <f t="shared" ref="R7" si="12">INT(S7*0.935)</f>
        <v>187841</v>
      </c>
      <c r="S7" s="32">
        <f>T7+I7</f>
        <v>200900</v>
      </c>
      <c r="T7" s="32">
        <v>0</v>
      </c>
    </row>
    <row r="8" spans="1:20" ht="11.25" customHeight="1">
      <c r="A8" s="16">
        <v>4.9000000000000004</v>
      </c>
      <c r="B8" s="10">
        <v>43831</v>
      </c>
      <c r="C8" s="10">
        <v>44196</v>
      </c>
      <c r="D8" s="9">
        <v>12</v>
      </c>
      <c r="E8" s="9">
        <v>26</v>
      </c>
      <c r="F8" s="9"/>
      <c r="G8" s="9">
        <v>8</v>
      </c>
      <c r="H8" s="9"/>
      <c r="I8" s="9">
        <v>207800</v>
      </c>
      <c r="J8" s="10"/>
      <c r="K8" s="9">
        <f t="shared" si="6"/>
        <v>2493600</v>
      </c>
      <c r="L8" s="9">
        <f t="shared" ref="L8:L11" si="13">O8+P8</f>
        <v>464433</v>
      </c>
      <c r="M8" s="9">
        <f t="shared" ref="M8:M11" si="14">Q8+R8</f>
        <v>464433</v>
      </c>
      <c r="N8" s="9">
        <f t="shared" si="7"/>
        <v>3422466</v>
      </c>
      <c r="O8" s="9">
        <f t="shared" ref="O8:O11" si="15">INT(S8*1.3)</f>
        <v>270140</v>
      </c>
      <c r="P8" s="9">
        <f t="shared" ref="P8:P11" si="16">INT(S8*0.935)</f>
        <v>194293</v>
      </c>
      <c r="Q8" s="9">
        <f t="shared" ref="Q8:Q11" si="17">INT(S8*1.3)</f>
        <v>270140</v>
      </c>
      <c r="R8" s="9">
        <f t="shared" ref="R8:R11" si="18">INT(S8*0.935)</f>
        <v>194293</v>
      </c>
      <c r="S8" s="9">
        <f>T8+I8</f>
        <v>207800</v>
      </c>
      <c r="T8" s="9">
        <v>0</v>
      </c>
    </row>
    <row r="9" spans="1:20" ht="11.25" customHeight="1">
      <c r="A9" s="16">
        <v>5.9</v>
      </c>
      <c r="B9" s="10">
        <v>43831</v>
      </c>
      <c r="C9" s="10">
        <v>44196</v>
      </c>
      <c r="D9" s="9">
        <v>12</v>
      </c>
      <c r="E9" s="9">
        <v>27</v>
      </c>
      <c r="F9" s="9"/>
      <c r="G9" s="9">
        <v>12</v>
      </c>
      <c r="H9" s="9"/>
      <c r="I9" s="9">
        <v>214800</v>
      </c>
      <c r="J9" s="12"/>
      <c r="K9" s="9">
        <f t="shared" si="6"/>
        <v>2577600</v>
      </c>
      <c r="L9" s="9">
        <f t="shared" si="13"/>
        <v>480078</v>
      </c>
      <c r="M9" s="9">
        <f t="shared" si="14"/>
        <v>480078</v>
      </c>
      <c r="N9" s="9">
        <f t="shared" si="7"/>
        <v>3537756</v>
      </c>
      <c r="O9" s="9">
        <f t="shared" si="15"/>
        <v>279240</v>
      </c>
      <c r="P9" s="9">
        <f t="shared" si="16"/>
        <v>200838</v>
      </c>
      <c r="Q9" s="9">
        <f t="shared" si="17"/>
        <v>279240</v>
      </c>
      <c r="R9" s="9">
        <f t="shared" si="18"/>
        <v>200838</v>
      </c>
      <c r="S9" s="9">
        <f>T9+I9</f>
        <v>214800</v>
      </c>
      <c r="T9" s="9">
        <v>0</v>
      </c>
    </row>
    <row r="10" spans="1:20" ht="11.25" customHeight="1">
      <c r="A10" s="11">
        <v>6.9</v>
      </c>
      <c r="B10" s="10">
        <v>43831</v>
      </c>
      <c r="C10" s="10">
        <v>44196</v>
      </c>
      <c r="D10" s="9">
        <v>12</v>
      </c>
      <c r="E10" s="9">
        <v>28</v>
      </c>
      <c r="F10" s="9"/>
      <c r="G10" s="9">
        <v>16</v>
      </c>
      <c r="H10" s="9"/>
      <c r="I10" s="9">
        <v>221500</v>
      </c>
      <c r="J10" s="12"/>
      <c r="K10" s="9">
        <f t="shared" si="6"/>
        <v>2658000</v>
      </c>
      <c r="L10" s="9">
        <f t="shared" si="13"/>
        <v>495052</v>
      </c>
      <c r="M10" s="9">
        <f t="shared" si="14"/>
        <v>495052</v>
      </c>
      <c r="N10" s="9">
        <f t="shared" si="7"/>
        <v>3648104</v>
      </c>
      <c r="O10" s="9">
        <f t="shared" si="15"/>
        <v>287950</v>
      </c>
      <c r="P10" s="9">
        <f t="shared" si="16"/>
        <v>207102</v>
      </c>
      <c r="Q10" s="9">
        <f t="shared" si="17"/>
        <v>287950</v>
      </c>
      <c r="R10" s="9">
        <f t="shared" si="18"/>
        <v>207102</v>
      </c>
      <c r="S10" s="9">
        <f>T10+I10</f>
        <v>221500</v>
      </c>
      <c r="T10" s="9">
        <v>0</v>
      </c>
    </row>
    <row r="11" spans="1:20" ht="11.25" customHeight="1">
      <c r="A11" s="11">
        <v>7.9</v>
      </c>
      <c r="B11" s="10">
        <v>43831</v>
      </c>
      <c r="C11" s="10">
        <v>44196</v>
      </c>
      <c r="D11" s="9">
        <v>12</v>
      </c>
      <c r="E11" s="9">
        <v>29</v>
      </c>
      <c r="F11" s="9"/>
      <c r="G11" s="9">
        <v>20</v>
      </c>
      <c r="H11" s="9"/>
      <c r="I11" s="9">
        <v>228100</v>
      </c>
      <c r="J11" s="12"/>
      <c r="K11" s="9">
        <f t="shared" si="6"/>
        <v>2737200</v>
      </c>
      <c r="L11" s="9">
        <f t="shared" si="13"/>
        <v>509803</v>
      </c>
      <c r="M11" s="9">
        <f t="shared" si="14"/>
        <v>509803</v>
      </c>
      <c r="N11" s="9">
        <f t="shared" si="7"/>
        <v>3756806</v>
      </c>
      <c r="O11" s="9">
        <f t="shared" si="15"/>
        <v>296530</v>
      </c>
      <c r="P11" s="9">
        <f t="shared" si="16"/>
        <v>213273</v>
      </c>
      <c r="Q11" s="9">
        <f t="shared" si="17"/>
        <v>296530</v>
      </c>
      <c r="R11" s="9">
        <f t="shared" si="18"/>
        <v>213273</v>
      </c>
      <c r="S11" s="9">
        <f>T11+I11</f>
        <v>228100</v>
      </c>
      <c r="T11" s="9">
        <v>0</v>
      </c>
    </row>
    <row r="12" spans="1:20" s="34" customFormat="1" ht="11.25" customHeight="1">
      <c r="A12" s="13">
        <v>8.9</v>
      </c>
      <c r="B12" s="30">
        <v>43831</v>
      </c>
      <c r="C12" s="30">
        <v>43921</v>
      </c>
      <c r="D12" s="31">
        <v>3</v>
      </c>
      <c r="E12" s="32">
        <v>30</v>
      </c>
      <c r="F12" s="32"/>
      <c r="G12" s="32">
        <v>24</v>
      </c>
      <c r="H12" s="32"/>
      <c r="I12" s="32">
        <v>234400</v>
      </c>
      <c r="J12" s="33"/>
      <c r="K12" s="32">
        <f t="shared" si="6"/>
        <v>703200</v>
      </c>
      <c r="L12" s="32"/>
      <c r="M12" s="32"/>
      <c r="N12" s="32">
        <f t="shared" si="7"/>
        <v>703200</v>
      </c>
      <c r="O12" s="32"/>
      <c r="P12" s="32"/>
      <c r="Q12" s="32"/>
      <c r="R12" s="32"/>
      <c r="S12" s="32"/>
      <c r="T12" s="32"/>
    </row>
    <row r="13" spans="1:20" s="34" customFormat="1" ht="11.25" customHeight="1">
      <c r="A13" s="13">
        <v>8.9</v>
      </c>
      <c r="B13" s="30">
        <v>43922</v>
      </c>
      <c r="C13" s="30">
        <v>44196</v>
      </c>
      <c r="D13" s="31">
        <v>9</v>
      </c>
      <c r="E13" s="32">
        <v>30</v>
      </c>
      <c r="F13" s="32">
        <v>3</v>
      </c>
      <c r="G13" s="32">
        <v>8</v>
      </c>
      <c r="H13" s="32" t="s">
        <v>26</v>
      </c>
      <c r="I13" s="32">
        <v>242400</v>
      </c>
      <c r="J13" s="30">
        <v>43922</v>
      </c>
      <c r="K13" s="32">
        <f t="shared" si="6"/>
        <v>2181600</v>
      </c>
      <c r="L13" s="32">
        <f>O13+P13</f>
        <v>568852</v>
      </c>
      <c r="M13" s="32">
        <f>Q13+R13</f>
        <v>568852</v>
      </c>
      <c r="N13" s="32">
        <f>K13+L13+M13</f>
        <v>3319304</v>
      </c>
      <c r="O13" s="32">
        <f>INT(S13*1.3)</f>
        <v>330876</v>
      </c>
      <c r="P13" s="32">
        <f>INT(S13*0.935)</f>
        <v>237976</v>
      </c>
      <c r="Q13" s="32">
        <f>INT(S13*1.3)</f>
        <v>330876</v>
      </c>
      <c r="R13" s="32">
        <f>INT(S13*0.935)</f>
        <v>237976</v>
      </c>
      <c r="S13" s="32">
        <f t="shared" ref="S13:S21" si="19">T13+I13</f>
        <v>254520</v>
      </c>
      <c r="T13" s="32">
        <f t="shared" ref="T13:T21" si="20">INT(I13*0.05)</f>
        <v>12120</v>
      </c>
    </row>
    <row r="14" spans="1:20" ht="11.25" customHeight="1">
      <c r="A14" s="11">
        <v>9.9</v>
      </c>
      <c r="B14" s="10">
        <v>43831</v>
      </c>
      <c r="C14" s="10">
        <v>44196</v>
      </c>
      <c r="D14" s="9">
        <v>12</v>
      </c>
      <c r="E14" s="9">
        <v>31</v>
      </c>
      <c r="F14" s="9"/>
      <c r="G14" s="9">
        <v>12</v>
      </c>
      <c r="H14" s="9"/>
      <c r="I14" s="9">
        <v>247900</v>
      </c>
      <c r="J14" s="12"/>
      <c r="K14" s="9">
        <f t="shared" si="6"/>
        <v>2974800</v>
      </c>
      <c r="L14" s="9">
        <f t="shared" ref="L14:L42" si="21">O14+P14</f>
        <v>581758</v>
      </c>
      <c r="M14" s="9">
        <f t="shared" ref="M14:M42" si="22">Q14+R14</f>
        <v>581758</v>
      </c>
      <c r="N14" s="9">
        <f t="shared" ref="N14:N46" si="23">K14+L14+M14</f>
        <v>4138316</v>
      </c>
      <c r="O14" s="9">
        <f t="shared" ref="O14:O42" si="24">INT(S14*1.3)</f>
        <v>338383</v>
      </c>
      <c r="P14" s="9">
        <f t="shared" ref="P14:P42" si="25">INT(S14*0.935)</f>
        <v>243375</v>
      </c>
      <c r="Q14" s="9">
        <f t="shared" ref="Q14:Q42" si="26">INT(S14*1.3)</f>
        <v>338383</v>
      </c>
      <c r="R14" s="9">
        <f t="shared" ref="R14:R42" si="27">INT(S14*0.935)</f>
        <v>243375</v>
      </c>
      <c r="S14" s="9">
        <f t="shared" si="19"/>
        <v>260295</v>
      </c>
      <c r="T14" s="9">
        <f t="shared" si="20"/>
        <v>12395</v>
      </c>
    </row>
    <row r="15" spans="1:20" ht="11.25" customHeight="1">
      <c r="A15" s="11">
        <v>10.9</v>
      </c>
      <c r="B15" s="10">
        <v>43831</v>
      </c>
      <c r="C15" s="10">
        <v>44196</v>
      </c>
      <c r="D15" s="9">
        <v>12</v>
      </c>
      <c r="E15" s="9">
        <v>32</v>
      </c>
      <c r="F15" s="9"/>
      <c r="G15" s="9">
        <v>16</v>
      </c>
      <c r="H15" s="9"/>
      <c r="I15" s="9">
        <v>253500</v>
      </c>
      <c r="J15" s="12"/>
      <c r="K15" s="9">
        <f t="shared" si="6"/>
        <v>3042000</v>
      </c>
      <c r="L15" s="9">
        <f t="shared" si="21"/>
        <v>594900</v>
      </c>
      <c r="M15" s="9">
        <f t="shared" si="22"/>
        <v>594900</v>
      </c>
      <c r="N15" s="9">
        <f t="shared" si="23"/>
        <v>4231800</v>
      </c>
      <c r="O15" s="9">
        <f t="shared" si="24"/>
        <v>346027</v>
      </c>
      <c r="P15" s="9">
        <f t="shared" si="25"/>
        <v>248873</v>
      </c>
      <c r="Q15" s="9">
        <f t="shared" si="26"/>
        <v>346027</v>
      </c>
      <c r="R15" s="9">
        <f t="shared" si="27"/>
        <v>248873</v>
      </c>
      <c r="S15" s="9">
        <f t="shared" si="19"/>
        <v>266175</v>
      </c>
      <c r="T15" s="9">
        <f t="shared" si="20"/>
        <v>12675</v>
      </c>
    </row>
    <row r="16" spans="1:20" ht="11.25" customHeight="1">
      <c r="A16" s="11">
        <v>11.9</v>
      </c>
      <c r="B16" s="10">
        <v>43831</v>
      </c>
      <c r="C16" s="10">
        <v>44196</v>
      </c>
      <c r="D16" s="9">
        <v>12</v>
      </c>
      <c r="E16" s="9">
        <v>33</v>
      </c>
      <c r="F16" s="9"/>
      <c r="G16" s="9">
        <v>20</v>
      </c>
      <c r="H16" s="9"/>
      <c r="I16" s="9">
        <v>260000</v>
      </c>
      <c r="J16" s="12"/>
      <c r="K16" s="9">
        <f t="shared" si="6"/>
        <v>3120000</v>
      </c>
      <c r="L16" s="9">
        <f t="shared" si="21"/>
        <v>610155</v>
      </c>
      <c r="M16" s="9">
        <f t="shared" si="22"/>
        <v>610155</v>
      </c>
      <c r="N16" s="9">
        <f t="shared" si="23"/>
        <v>4340310</v>
      </c>
      <c r="O16" s="9">
        <f t="shared" si="24"/>
        <v>354900</v>
      </c>
      <c r="P16" s="9">
        <f t="shared" si="25"/>
        <v>255255</v>
      </c>
      <c r="Q16" s="9">
        <f t="shared" si="26"/>
        <v>354900</v>
      </c>
      <c r="R16" s="9">
        <f t="shared" si="27"/>
        <v>255255</v>
      </c>
      <c r="S16" s="9">
        <f t="shared" si="19"/>
        <v>273000</v>
      </c>
      <c r="T16" s="9">
        <f t="shared" si="20"/>
        <v>13000</v>
      </c>
    </row>
    <row r="17" spans="1:20" ht="11.25" customHeight="1">
      <c r="A17" s="11">
        <v>12.9</v>
      </c>
      <c r="B17" s="10">
        <v>43831</v>
      </c>
      <c r="C17" s="10">
        <v>44196</v>
      </c>
      <c r="D17" s="9">
        <v>12</v>
      </c>
      <c r="E17" s="9">
        <v>34</v>
      </c>
      <c r="F17" s="9"/>
      <c r="G17" s="9">
        <v>24</v>
      </c>
      <c r="H17" s="9"/>
      <c r="I17" s="9">
        <v>266500</v>
      </c>
      <c r="J17" s="12"/>
      <c r="K17" s="9">
        <f t="shared" si="6"/>
        <v>3198000</v>
      </c>
      <c r="L17" s="9">
        <f t="shared" si="21"/>
        <v>625408</v>
      </c>
      <c r="M17" s="9">
        <f t="shared" si="22"/>
        <v>625408</v>
      </c>
      <c r="N17" s="9">
        <f t="shared" si="23"/>
        <v>4448816</v>
      </c>
      <c r="O17" s="9">
        <f t="shared" si="24"/>
        <v>363772</v>
      </c>
      <c r="P17" s="9">
        <f t="shared" si="25"/>
        <v>261636</v>
      </c>
      <c r="Q17" s="9">
        <f t="shared" si="26"/>
        <v>363772</v>
      </c>
      <c r="R17" s="9">
        <f t="shared" si="27"/>
        <v>261636</v>
      </c>
      <c r="S17" s="9">
        <f t="shared" si="19"/>
        <v>279825</v>
      </c>
      <c r="T17" s="9">
        <f t="shared" si="20"/>
        <v>13325</v>
      </c>
    </row>
    <row r="18" spans="1:20" ht="11.25" customHeight="1">
      <c r="A18" s="11">
        <v>13.9</v>
      </c>
      <c r="B18" s="10">
        <v>43831</v>
      </c>
      <c r="C18" s="10">
        <v>44196</v>
      </c>
      <c r="D18" s="9">
        <v>12</v>
      </c>
      <c r="E18" s="9">
        <v>35</v>
      </c>
      <c r="F18" s="9"/>
      <c r="G18" s="9">
        <v>28</v>
      </c>
      <c r="H18" s="14"/>
      <c r="I18" s="9">
        <v>273600</v>
      </c>
      <c r="J18" s="12"/>
      <c r="K18" s="9">
        <f t="shared" si="6"/>
        <v>3283200</v>
      </c>
      <c r="L18" s="9">
        <f t="shared" si="21"/>
        <v>642070</v>
      </c>
      <c r="M18" s="9">
        <f t="shared" si="22"/>
        <v>642070</v>
      </c>
      <c r="N18" s="9">
        <f t="shared" si="23"/>
        <v>4567340</v>
      </c>
      <c r="O18" s="9">
        <f t="shared" si="24"/>
        <v>373464</v>
      </c>
      <c r="P18" s="9">
        <f t="shared" si="25"/>
        <v>268606</v>
      </c>
      <c r="Q18" s="9">
        <f t="shared" si="26"/>
        <v>373464</v>
      </c>
      <c r="R18" s="9">
        <f t="shared" si="27"/>
        <v>268606</v>
      </c>
      <c r="S18" s="9">
        <f t="shared" si="19"/>
        <v>287280</v>
      </c>
      <c r="T18" s="9">
        <f t="shared" si="20"/>
        <v>13680</v>
      </c>
    </row>
    <row r="19" spans="1:20" ht="11.25" customHeight="1">
      <c r="A19" s="11">
        <v>14.9</v>
      </c>
      <c r="B19" s="10">
        <v>43831</v>
      </c>
      <c r="C19" s="10">
        <v>44196</v>
      </c>
      <c r="D19" s="9">
        <v>12</v>
      </c>
      <c r="E19" s="9">
        <v>36</v>
      </c>
      <c r="F19" s="9"/>
      <c r="G19" s="9">
        <v>32</v>
      </c>
      <c r="H19" s="9"/>
      <c r="I19" s="9">
        <v>280300</v>
      </c>
      <c r="J19" s="9"/>
      <c r="K19" s="9">
        <f t="shared" si="6"/>
        <v>3363600</v>
      </c>
      <c r="L19" s="9">
        <f t="shared" si="21"/>
        <v>657793</v>
      </c>
      <c r="M19" s="9">
        <f t="shared" si="22"/>
        <v>657793</v>
      </c>
      <c r="N19" s="9">
        <f t="shared" si="23"/>
        <v>4679186</v>
      </c>
      <c r="O19" s="9">
        <f t="shared" si="24"/>
        <v>382609</v>
      </c>
      <c r="P19" s="9">
        <f t="shared" si="25"/>
        <v>275184</v>
      </c>
      <c r="Q19" s="9">
        <f t="shared" si="26"/>
        <v>382609</v>
      </c>
      <c r="R19" s="9">
        <f t="shared" si="27"/>
        <v>275184</v>
      </c>
      <c r="S19" s="9">
        <f t="shared" si="19"/>
        <v>294315</v>
      </c>
      <c r="T19" s="9">
        <f t="shared" si="20"/>
        <v>14015</v>
      </c>
    </row>
    <row r="20" spans="1:20" ht="11.25" customHeight="1">
      <c r="A20" s="11">
        <v>15.9</v>
      </c>
      <c r="B20" s="10">
        <v>43831</v>
      </c>
      <c r="C20" s="10">
        <v>44196</v>
      </c>
      <c r="D20" s="9">
        <v>12</v>
      </c>
      <c r="E20" s="9">
        <v>37</v>
      </c>
      <c r="F20" s="9"/>
      <c r="G20" s="9">
        <v>36</v>
      </c>
      <c r="H20" s="9"/>
      <c r="I20" s="9">
        <v>287400</v>
      </c>
      <c r="J20" s="9"/>
      <c r="K20" s="9">
        <f>I20*D20</f>
        <v>3448800</v>
      </c>
      <c r="L20" s="9">
        <f t="shared" si="21"/>
        <v>674455</v>
      </c>
      <c r="M20" s="9">
        <f t="shared" si="22"/>
        <v>674455</v>
      </c>
      <c r="N20" s="9">
        <f t="shared" si="23"/>
        <v>4797710</v>
      </c>
      <c r="O20" s="9">
        <f t="shared" si="24"/>
        <v>392301</v>
      </c>
      <c r="P20" s="9">
        <f t="shared" si="25"/>
        <v>282154</v>
      </c>
      <c r="Q20" s="9">
        <f t="shared" si="26"/>
        <v>392301</v>
      </c>
      <c r="R20" s="9">
        <f t="shared" si="27"/>
        <v>282154</v>
      </c>
      <c r="S20" s="9">
        <f t="shared" si="19"/>
        <v>301770</v>
      </c>
      <c r="T20" s="9">
        <f t="shared" si="20"/>
        <v>14370</v>
      </c>
    </row>
    <row r="21" spans="1:20" ht="11.25" customHeight="1">
      <c r="A21" s="11">
        <v>16.899999999999999</v>
      </c>
      <c r="B21" s="10">
        <v>43831</v>
      </c>
      <c r="C21" s="10">
        <v>44196</v>
      </c>
      <c r="D21" s="9">
        <v>12</v>
      </c>
      <c r="E21" s="9">
        <v>38</v>
      </c>
      <c r="F21" s="9"/>
      <c r="G21" s="9">
        <v>40</v>
      </c>
      <c r="H21" s="9"/>
      <c r="I21" s="9">
        <v>294300</v>
      </c>
      <c r="J21" s="9"/>
      <c r="K21" s="9">
        <f t="shared" si="6"/>
        <v>3531600</v>
      </c>
      <c r="L21" s="9">
        <f t="shared" si="21"/>
        <v>690648</v>
      </c>
      <c r="M21" s="9">
        <f t="shared" si="22"/>
        <v>690648</v>
      </c>
      <c r="N21" s="9">
        <f t="shared" si="23"/>
        <v>4912896</v>
      </c>
      <c r="O21" s="9">
        <f t="shared" si="24"/>
        <v>401719</v>
      </c>
      <c r="P21" s="9">
        <f t="shared" si="25"/>
        <v>288929</v>
      </c>
      <c r="Q21" s="9">
        <f t="shared" si="26"/>
        <v>401719</v>
      </c>
      <c r="R21" s="9">
        <f t="shared" si="27"/>
        <v>288929</v>
      </c>
      <c r="S21" s="9">
        <f t="shared" si="19"/>
        <v>309015</v>
      </c>
      <c r="T21" s="9">
        <f t="shared" si="20"/>
        <v>14715</v>
      </c>
    </row>
    <row r="22" spans="1:20" s="34" customFormat="1" ht="11.25" customHeight="1">
      <c r="A22" s="13">
        <v>17.899999999999999</v>
      </c>
      <c r="B22" s="30">
        <v>43831</v>
      </c>
      <c r="C22" s="30">
        <v>43921</v>
      </c>
      <c r="D22" s="32">
        <v>3</v>
      </c>
      <c r="E22" s="32">
        <v>39</v>
      </c>
      <c r="F22" s="32"/>
      <c r="G22" s="32">
        <v>44</v>
      </c>
      <c r="H22" s="32"/>
      <c r="I22" s="32">
        <v>300600</v>
      </c>
      <c r="J22" s="32"/>
      <c r="K22" s="32">
        <f t="shared" si="6"/>
        <v>901800</v>
      </c>
      <c r="L22" s="32">
        <f t="shared" si="21"/>
        <v>0</v>
      </c>
      <c r="M22" s="32">
        <f t="shared" si="22"/>
        <v>0</v>
      </c>
      <c r="N22" s="32">
        <f t="shared" si="23"/>
        <v>901800</v>
      </c>
      <c r="O22" s="32"/>
      <c r="P22" s="32"/>
      <c r="Q22" s="32"/>
      <c r="R22" s="32"/>
      <c r="S22" s="32"/>
      <c r="T22" s="32"/>
    </row>
    <row r="23" spans="1:20" s="34" customFormat="1" ht="11.25" customHeight="1">
      <c r="A23" s="13">
        <v>17.899999999999999</v>
      </c>
      <c r="B23" s="30">
        <v>43922</v>
      </c>
      <c r="C23" s="30">
        <v>44196</v>
      </c>
      <c r="D23" s="32">
        <v>9</v>
      </c>
      <c r="E23" s="32">
        <v>39</v>
      </c>
      <c r="F23" s="32">
        <v>4</v>
      </c>
      <c r="G23" s="32">
        <v>28</v>
      </c>
      <c r="H23" s="35" t="s">
        <v>28</v>
      </c>
      <c r="I23" s="32">
        <v>316400</v>
      </c>
      <c r="J23" s="30">
        <v>43922</v>
      </c>
      <c r="K23" s="32">
        <f t="shared" si="6"/>
        <v>2847600</v>
      </c>
      <c r="L23" s="32">
        <f t="shared" si="21"/>
        <v>777869</v>
      </c>
      <c r="M23" s="32">
        <f t="shared" si="22"/>
        <v>777869</v>
      </c>
      <c r="N23" s="32">
        <f t="shared" si="23"/>
        <v>4403338</v>
      </c>
      <c r="O23" s="32">
        <f t="shared" si="24"/>
        <v>452452</v>
      </c>
      <c r="P23" s="32">
        <f t="shared" si="25"/>
        <v>325417</v>
      </c>
      <c r="Q23" s="32">
        <f t="shared" si="26"/>
        <v>452452</v>
      </c>
      <c r="R23" s="32">
        <f t="shared" si="27"/>
        <v>325417</v>
      </c>
      <c r="S23" s="32">
        <f t="shared" ref="S23:S36" si="28">T23+I23</f>
        <v>348040</v>
      </c>
      <c r="T23" s="32">
        <f>INT(I23*0.1)</f>
        <v>31640</v>
      </c>
    </row>
    <row r="24" spans="1:20" ht="11.25" customHeight="1">
      <c r="A24" s="11">
        <v>18.899999999999999</v>
      </c>
      <c r="B24" s="10">
        <v>43831</v>
      </c>
      <c r="C24" s="10">
        <v>44196</v>
      </c>
      <c r="D24" s="9">
        <v>12</v>
      </c>
      <c r="E24" s="9">
        <v>40</v>
      </c>
      <c r="F24" s="9"/>
      <c r="G24" s="9">
        <v>32</v>
      </c>
      <c r="H24" s="9"/>
      <c r="I24" s="9">
        <v>324300</v>
      </c>
      <c r="J24" s="9"/>
      <c r="K24" s="9">
        <f t="shared" si="6"/>
        <v>3891600</v>
      </c>
      <c r="L24" s="9">
        <f t="shared" si="21"/>
        <v>797291</v>
      </c>
      <c r="M24" s="9">
        <f t="shared" si="22"/>
        <v>797291</v>
      </c>
      <c r="N24" s="9">
        <f t="shared" si="23"/>
        <v>5486182</v>
      </c>
      <c r="O24" s="9">
        <f t="shared" si="24"/>
        <v>463749</v>
      </c>
      <c r="P24" s="9">
        <f t="shared" si="25"/>
        <v>333542</v>
      </c>
      <c r="Q24" s="9">
        <f t="shared" si="26"/>
        <v>463749</v>
      </c>
      <c r="R24" s="9">
        <f t="shared" si="27"/>
        <v>333542</v>
      </c>
      <c r="S24" s="9">
        <f t="shared" si="28"/>
        <v>356730</v>
      </c>
      <c r="T24" s="9">
        <f t="shared" ref="T24:T40" si="29">INT(I24*0.1)</f>
        <v>32430</v>
      </c>
    </row>
    <row r="25" spans="1:20" ht="11.25" customHeight="1">
      <c r="A25" s="11">
        <v>19.899999999999999</v>
      </c>
      <c r="B25" s="10">
        <v>43831</v>
      </c>
      <c r="C25" s="10">
        <v>44196</v>
      </c>
      <c r="D25" s="9">
        <v>12</v>
      </c>
      <c r="E25" s="9">
        <v>41</v>
      </c>
      <c r="F25" s="9"/>
      <c r="G25" s="9">
        <v>36</v>
      </c>
      <c r="H25" s="9"/>
      <c r="I25" s="9">
        <v>331500</v>
      </c>
      <c r="J25" s="9"/>
      <c r="K25" s="9">
        <f t="shared" si="6"/>
        <v>3978000</v>
      </c>
      <c r="L25" s="9">
        <f t="shared" si="21"/>
        <v>814992</v>
      </c>
      <c r="M25" s="9">
        <f t="shared" si="22"/>
        <v>814992</v>
      </c>
      <c r="N25" s="9">
        <f t="shared" si="23"/>
        <v>5607984</v>
      </c>
      <c r="O25" s="9">
        <f t="shared" si="24"/>
        <v>474045</v>
      </c>
      <c r="P25" s="9">
        <f t="shared" si="25"/>
        <v>340947</v>
      </c>
      <c r="Q25" s="9">
        <f t="shared" si="26"/>
        <v>474045</v>
      </c>
      <c r="R25" s="9">
        <f t="shared" si="27"/>
        <v>340947</v>
      </c>
      <c r="S25" s="9">
        <f t="shared" si="28"/>
        <v>364650</v>
      </c>
      <c r="T25" s="9">
        <f t="shared" si="29"/>
        <v>33150</v>
      </c>
    </row>
    <row r="26" spans="1:20" ht="11.25" customHeight="1">
      <c r="A26" s="11">
        <v>20.9</v>
      </c>
      <c r="B26" s="10">
        <v>43831</v>
      </c>
      <c r="C26" s="10">
        <v>44196</v>
      </c>
      <c r="D26" s="9">
        <v>12</v>
      </c>
      <c r="E26" s="9">
        <v>42</v>
      </c>
      <c r="F26" s="9"/>
      <c r="G26" s="9">
        <v>40</v>
      </c>
      <c r="H26" s="9"/>
      <c r="I26" s="9">
        <v>339200</v>
      </c>
      <c r="J26" s="9"/>
      <c r="K26" s="9">
        <f t="shared" si="6"/>
        <v>4070400</v>
      </c>
      <c r="L26" s="9">
        <f t="shared" si="21"/>
        <v>833923</v>
      </c>
      <c r="M26" s="9">
        <f t="shared" si="22"/>
        <v>833923</v>
      </c>
      <c r="N26" s="9">
        <f t="shared" si="23"/>
        <v>5738246</v>
      </c>
      <c r="O26" s="9">
        <f t="shared" si="24"/>
        <v>485056</v>
      </c>
      <c r="P26" s="9">
        <f t="shared" si="25"/>
        <v>348867</v>
      </c>
      <c r="Q26" s="9">
        <f t="shared" si="26"/>
        <v>485056</v>
      </c>
      <c r="R26" s="9">
        <f t="shared" si="27"/>
        <v>348867</v>
      </c>
      <c r="S26" s="9">
        <f t="shared" si="28"/>
        <v>373120</v>
      </c>
      <c r="T26" s="9">
        <f t="shared" si="29"/>
        <v>33920</v>
      </c>
    </row>
    <row r="27" spans="1:20" ht="11.25" customHeight="1">
      <c r="A27" s="11">
        <v>21.9</v>
      </c>
      <c r="B27" s="10">
        <v>43831</v>
      </c>
      <c r="C27" s="10">
        <v>44196</v>
      </c>
      <c r="D27" s="9">
        <v>12</v>
      </c>
      <c r="E27" s="9">
        <v>43</v>
      </c>
      <c r="F27" s="9"/>
      <c r="G27" s="9">
        <v>44</v>
      </c>
      <c r="H27" s="9"/>
      <c r="I27" s="9">
        <v>346700</v>
      </c>
      <c r="J27" s="9"/>
      <c r="K27" s="9">
        <f t="shared" si="6"/>
        <v>4160400</v>
      </c>
      <c r="L27" s="9">
        <f t="shared" si="21"/>
        <v>852361</v>
      </c>
      <c r="M27" s="9">
        <f t="shared" si="22"/>
        <v>852361</v>
      </c>
      <c r="N27" s="9">
        <f t="shared" si="23"/>
        <v>5865122</v>
      </c>
      <c r="O27" s="9">
        <f t="shared" si="24"/>
        <v>495781</v>
      </c>
      <c r="P27" s="9">
        <f t="shared" si="25"/>
        <v>356580</v>
      </c>
      <c r="Q27" s="9">
        <f t="shared" si="26"/>
        <v>495781</v>
      </c>
      <c r="R27" s="9">
        <f t="shared" si="27"/>
        <v>356580</v>
      </c>
      <c r="S27" s="9">
        <f t="shared" si="28"/>
        <v>381370</v>
      </c>
      <c r="T27" s="9">
        <f t="shared" si="29"/>
        <v>34670</v>
      </c>
    </row>
    <row r="28" spans="1:20" ht="11.25" customHeight="1">
      <c r="A28" s="11">
        <v>22.9</v>
      </c>
      <c r="B28" s="10">
        <v>43831</v>
      </c>
      <c r="C28" s="10">
        <v>44196</v>
      </c>
      <c r="D28" s="9">
        <v>12</v>
      </c>
      <c r="E28" s="9">
        <v>44</v>
      </c>
      <c r="F28" s="9"/>
      <c r="G28" s="9">
        <v>48</v>
      </c>
      <c r="H28" s="9"/>
      <c r="I28" s="9">
        <v>352600</v>
      </c>
      <c r="J28" s="9"/>
      <c r="K28" s="9">
        <f t="shared" si="6"/>
        <v>4231200</v>
      </c>
      <c r="L28" s="9">
        <f t="shared" si="21"/>
        <v>866867</v>
      </c>
      <c r="M28" s="9">
        <f t="shared" si="22"/>
        <v>866867</v>
      </c>
      <c r="N28" s="9">
        <f t="shared" si="23"/>
        <v>5964934</v>
      </c>
      <c r="O28" s="9">
        <f t="shared" si="24"/>
        <v>504218</v>
      </c>
      <c r="P28" s="9">
        <f t="shared" si="25"/>
        <v>362649</v>
      </c>
      <c r="Q28" s="9">
        <f t="shared" si="26"/>
        <v>504218</v>
      </c>
      <c r="R28" s="9">
        <f t="shared" si="27"/>
        <v>362649</v>
      </c>
      <c r="S28" s="9">
        <f t="shared" si="28"/>
        <v>387860</v>
      </c>
      <c r="T28" s="9">
        <f t="shared" si="29"/>
        <v>35260</v>
      </c>
    </row>
    <row r="29" spans="1:20" ht="11.25" customHeight="1">
      <c r="A29" s="11">
        <v>23.9</v>
      </c>
      <c r="B29" s="10">
        <v>43831</v>
      </c>
      <c r="C29" s="10">
        <v>44196</v>
      </c>
      <c r="D29" s="9">
        <v>12</v>
      </c>
      <c r="E29" s="9">
        <v>45</v>
      </c>
      <c r="F29" s="9"/>
      <c r="G29" s="9">
        <v>52</v>
      </c>
      <c r="H29" s="9"/>
      <c r="I29" s="9">
        <v>357200</v>
      </c>
      <c r="J29" s="9"/>
      <c r="K29" s="9">
        <f t="shared" si="6"/>
        <v>4286400</v>
      </c>
      <c r="L29" s="9">
        <f t="shared" si="21"/>
        <v>878176</v>
      </c>
      <c r="M29" s="9">
        <f t="shared" si="22"/>
        <v>878176</v>
      </c>
      <c r="N29" s="9">
        <f t="shared" si="23"/>
        <v>6042752</v>
      </c>
      <c r="O29" s="9">
        <f t="shared" si="24"/>
        <v>510796</v>
      </c>
      <c r="P29" s="9">
        <f t="shared" si="25"/>
        <v>367380</v>
      </c>
      <c r="Q29" s="9">
        <f t="shared" si="26"/>
        <v>510796</v>
      </c>
      <c r="R29" s="9">
        <f t="shared" si="27"/>
        <v>367380</v>
      </c>
      <c r="S29" s="9">
        <f t="shared" si="28"/>
        <v>392920</v>
      </c>
      <c r="T29" s="9">
        <f t="shared" si="29"/>
        <v>35720</v>
      </c>
    </row>
    <row r="30" spans="1:20" ht="11.25" customHeight="1">
      <c r="A30" s="11">
        <v>24.9</v>
      </c>
      <c r="B30" s="10">
        <v>43831</v>
      </c>
      <c r="C30" s="10">
        <v>44196</v>
      </c>
      <c r="D30" s="9">
        <v>12</v>
      </c>
      <c r="E30" s="9">
        <v>46</v>
      </c>
      <c r="F30" s="9"/>
      <c r="G30" s="9">
        <v>56</v>
      </c>
      <c r="H30" s="9"/>
      <c r="I30" s="9">
        <v>361200</v>
      </c>
      <c r="J30" s="9"/>
      <c r="K30" s="9">
        <f t="shared" si="6"/>
        <v>4334400</v>
      </c>
      <c r="L30" s="9">
        <f t="shared" si="21"/>
        <v>888010</v>
      </c>
      <c r="M30" s="9">
        <f t="shared" si="22"/>
        <v>888010</v>
      </c>
      <c r="N30" s="9">
        <f t="shared" si="23"/>
        <v>6110420</v>
      </c>
      <c r="O30" s="9">
        <f t="shared" si="24"/>
        <v>516516</v>
      </c>
      <c r="P30" s="9">
        <f t="shared" si="25"/>
        <v>371494</v>
      </c>
      <c r="Q30" s="9">
        <f t="shared" si="26"/>
        <v>516516</v>
      </c>
      <c r="R30" s="9">
        <f t="shared" si="27"/>
        <v>371494</v>
      </c>
      <c r="S30" s="9">
        <f t="shared" si="28"/>
        <v>397320</v>
      </c>
      <c r="T30" s="9">
        <f t="shared" si="29"/>
        <v>36120</v>
      </c>
    </row>
    <row r="31" spans="1:20" ht="11.25" customHeight="1">
      <c r="A31" s="11">
        <v>25.9</v>
      </c>
      <c r="B31" s="10">
        <v>43831</v>
      </c>
      <c r="C31" s="10">
        <v>44196</v>
      </c>
      <c r="D31" s="9">
        <v>12</v>
      </c>
      <c r="E31" s="9">
        <v>47</v>
      </c>
      <c r="F31" s="9"/>
      <c r="G31" s="9">
        <v>60</v>
      </c>
      <c r="H31" s="9"/>
      <c r="I31" s="9">
        <v>364200</v>
      </c>
      <c r="J31" s="9"/>
      <c r="K31" s="9">
        <f t="shared" si="6"/>
        <v>4370400</v>
      </c>
      <c r="L31" s="9">
        <f t="shared" si="21"/>
        <v>895385</v>
      </c>
      <c r="M31" s="9">
        <f t="shared" si="22"/>
        <v>895385</v>
      </c>
      <c r="N31" s="9">
        <f t="shared" si="23"/>
        <v>6161170</v>
      </c>
      <c r="O31" s="9">
        <f t="shared" si="24"/>
        <v>520806</v>
      </c>
      <c r="P31" s="9">
        <f t="shared" si="25"/>
        <v>374579</v>
      </c>
      <c r="Q31" s="9">
        <f t="shared" si="26"/>
        <v>520806</v>
      </c>
      <c r="R31" s="9">
        <f t="shared" si="27"/>
        <v>374579</v>
      </c>
      <c r="S31" s="9">
        <f t="shared" si="28"/>
        <v>400620</v>
      </c>
      <c r="T31" s="9">
        <f t="shared" si="29"/>
        <v>36420</v>
      </c>
    </row>
    <row r="32" spans="1:20" ht="11.25" customHeight="1">
      <c r="A32" s="11">
        <v>26.9</v>
      </c>
      <c r="B32" s="10">
        <v>43831</v>
      </c>
      <c r="C32" s="10">
        <v>44196</v>
      </c>
      <c r="D32" s="9">
        <v>12</v>
      </c>
      <c r="E32" s="9">
        <v>48</v>
      </c>
      <c r="F32" s="9"/>
      <c r="G32" s="9">
        <v>64</v>
      </c>
      <c r="H32" s="9"/>
      <c r="I32" s="9">
        <v>366600</v>
      </c>
      <c r="J32" s="9"/>
      <c r="K32" s="9">
        <f t="shared" si="6"/>
        <v>4399200</v>
      </c>
      <c r="L32" s="9">
        <f t="shared" si="21"/>
        <v>901286</v>
      </c>
      <c r="M32" s="9">
        <f t="shared" si="22"/>
        <v>901286</v>
      </c>
      <c r="N32" s="9">
        <f t="shared" si="23"/>
        <v>6201772</v>
      </c>
      <c r="O32" s="9">
        <f t="shared" si="24"/>
        <v>524238</v>
      </c>
      <c r="P32" s="9">
        <f t="shared" si="25"/>
        <v>377048</v>
      </c>
      <c r="Q32" s="9">
        <f t="shared" si="26"/>
        <v>524238</v>
      </c>
      <c r="R32" s="9">
        <f t="shared" si="27"/>
        <v>377048</v>
      </c>
      <c r="S32" s="9">
        <f t="shared" si="28"/>
        <v>403260</v>
      </c>
      <c r="T32" s="9">
        <f t="shared" si="29"/>
        <v>36660</v>
      </c>
    </row>
    <row r="33" spans="1:20" ht="11.25" customHeight="1">
      <c r="A33" s="11">
        <v>27.9</v>
      </c>
      <c r="B33" s="10">
        <v>43831</v>
      </c>
      <c r="C33" s="10">
        <v>44196</v>
      </c>
      <c r="D33" s="9">
        <v>12</v>
      </c>
      <c r="E33" s="9">
        <v>49</v>
      </c>
      <c r="F33" s="9"/>
      <c r="G33" s="9">
        <v>68</v>
      </c>
      <c r="H33" s="9"/>
      <c r="I33" s="9">
        <v>369000</v>
      </c>
      <c r="J33" s="9"/>
      <c r="K33" s="9">
        <f t="shared" si="6"/>
        <v>4428000</v>
      </c>
      <c r="L33" s="9">
        <f t="shared" si="21"/>
        <v>907186</v>
      </c>
      <c r="M33" s="9">
        <f t="shared" si="22"/>
        <v>907186</v>
      </c>
      <c r="N33" s="9">
        <f t="shared" si="23"/>
        <v>6242372</v>
      </c>
      <c r="O33" s="9">
        <f t="shared" si="24"/>
        <v>527670</v>
      </c>
      <c r="P33" s="9">
        <f t="shared" si="25"/>
        <v>379516</v>
      </c>
      <c r="Q33" s="9">
        <f t="shared" si="26"/>
        <v>527670</v>
      </c>
      <c r="R33" s="9">
        <f t="shared" si="27"/>
        <v>379516</v>
      </c>
      <c r="S33" s="9">
        <f t="shared" si="28"/>
        <v>405900</v>
      </c>
      <c r="T33" s="9">
        <f t="shared" si="29"/>
        <v>36900</v>
      </c>
    </row>
    <row r="34" spans="1:20" ht="11.25" customHeight="1">
      <c r="A34" s="11">
        <v>28.9</v>
      </c>
      <c r="B34" s="10">
        <v>43831</v>
      </c>
      <c r="C34" s="10">
        <v>44196</v>
      </c>
      <c r="D34" s="9">
        <v>12</v>
      </c>
      <c r="E34" s="9">
        <v>50</v>
      </c>
      <c r="F34" s="9"/>
      <c r="G34" s="9">
        <v>72</v>
      </c>
      <c r="H34" s="9"/>
      <c r="I34" s="9">
        <v>371200</v>
      </c>
      <c r="J34" s="9"/>
      <c r="K34" s="9">
        <f t="shared" si="6"/>
        <v>4454400</v>
      </c>
      <c r="L34" s="9">
        <f t="shared" si="21"/>
        <v>912595</v>
      </c>
      <c r="M34" s="9">
        <f t="shared" si="22"/>
        <v>912595</v>
      </c>
      <c r="N34" s="9">
        <f t="shared" si="23"/>
        <v>6279590</v>
      </c>
      <c r="O34" s="9">
        <f t="shared" si="24"/>
        <v>530816</v>
      </c>
      <c r="P34" s="9">
        <f t="shared" si="25"/>
        <v>381779</v>
      </c>
      <c r="Q34" s="9">
        <f t="shared" si="26"/>
        <v>530816</v>
      </c>
      <c r="R34" s="9">
        <f t="shared" si="27"/>
        <v>381779</v>
      </c>
      <c r="S34" s="9">
        <f t="shared" si="28"/>
        <v>408320</v>
      </c>
      <c r="T34" s="9">
        <f t="shared" si="29"/>
        <v>37120</v>
      </c>
    </row>
    <row r="35" spans="1:20" ht="11.25" customHeight="1">
      <c r="A35" s="11">
        <v>29.9</v>
      </c>
      <c r="B35" s="10">
        <v>43831</v>
      </c>
      <c r="C35" s="10">
        <v>44196</v>
      </c>
      <c r="D35" s="9">
        <v>12</v>
      </c>
      <c r="E35" s="9">
        <v>51</v>
      </c>
      <c r="F35" s="9"/>
      <c r="G35" s="9">
        <v>76</v>
      </c>
      <c r="H35" s="9"/>
      <c r="I35" s="9">
        <v>373400</v>
      </c>
      <c r="J35" s="9"/>
      <c r="K35" s="9">
        <f t="shared" si="6"/>
        <v>4480800</v>
      </c>
      <c r="L35" s="9">
        <f t="shared" si="21"/>
        <v>918003</v>
      </c>
      <c r="M35" s="9">
        <f t="shared" si="22"/>
        <v>918003</v>
      </c>
      <c r="N35" s="9">
        <f t="shared" si="23"/>
        <v>6316806</v>
      </c>
      <c r="O35" s="9">
        <f t="shared" si="24"/>
        <v>533962</v>
      </c>
      <c r="P35" s="9">
        <f t="shared" si="25"/>
        <v>384041</v>
      </c>
      <c r="Q35" s="9">
        <f t="shared" si="26"/>
        <v>533962</v>
      </c>
      <c r="R35" s="9">
        <f t="shared" si="27"/>
        <v>384041</v>
      </c>
      <c r="S35" s="9">
        <f t="shared" si="28"/>
        <v>410740</v>
      </c>
      <c r="T35" s="9">
        <f t="shared" si="29"/>
        <v>37340</v>
      </c>
    </row>
    <row r="36" spans="1:20" ht="11.25" customHeight="1">
      <c r="A36" s="11">
        <v>30.9</v>
      </c>
      <c r="B36" s="10">
        <v>43831</v>
      </c>
      <c r="C36" s="10">
        <v>44196</v>
      </c>
      <c r="D36" s="9">
        <v>12</v>
      </c>
      <c r="E36" s="9">
        <v>52</v>
      </c>
      <c r="F36" s="9"/>
      <c r="G36" s="9">
        <v>80</v>
      </c>
      <c r="H36" s="9"/>
      <c r="I36" s="9">
        <v>375400</v>
      </c>
      <c r="J36" s="9"/>
      <c r="K36" s="9">
        <f t="shared" si="6"/>
        <v>4504800</v>
      </c>
      <c r="L36" s="9">
        <f t="shared" si="21"/>
        <v>922920</v>
      </c>
      <c r="M36" s="9">
        <f t="shared" si="22"/>
        <v>922920</v>
      </c>
      <c r="N36" s="9">
        <f t="shared" si="23"/>
        <v>6350640</v>
      </c>
      <c r="O36" s="9">
        <f t="shared" si="24"/>
        <v>536822</v>
      </c>
      <c r="P36" s="9">
        <f t="shared" si="25"/>
        <v>386098</v>
      </c>
      <c r="Q36" s="9">
        <f t="shared" si="26"/>
        <v>536822</v>
      </c>
      <c r="R36" s="9">
        <f t="shared" si="27"/>
        <v>386098</v>
      </c>
      <c r="S36" s="9">
        <f t="shared" si="28"/>
        <v>412940</v>
      </c>
      <c r="T36" s="9">
        <f t="shared" si="29"/>
        <v>37540</v>
      </c>
    </row>
    <row r="37" spans="1:20" s="34" customFormat="1" ht="11.25" customHeight="1">
      <c r="A37" s="13">
        <v>31.9</v>
      </c>
      <c r="B37" s="30">
        <v>43831</v>
      </c>
      <c r="C37" s="30">
        <v>43921</v>
      </c>
      <c r="D37" s="31">
        <v>3</v>
      </c>
      <c r="E37" s="32">
        <v>53</v>
      </c>
      <c r="F37" s="32"/>
      <c r="G37" s="32">
        <v>84</v>
      </c>
      <c r="H37" s="32"/>
      <c r="I37" s="32">
        <v>377300</v>
      </c>
      <c r="J37" s="32"/>
      <c r="K37" s="32">
        <f t="shared" si="6"/>
        <v>1131900</v>
      </c>
      <c r="L37" s="32"/>
      <c r="M37" s="32"/>
      <c r="N37" s="32">
        <f t="shared" si="23"/>
        <v>1131900</v>
      </c>
      <c r="O37" s="32"/>
      <c r="P37" s="32"/>
      <c r="Q37" s="32"/>
      <c r="R37" s="32"/>
      <c r="S37" s="32"/>
      <c r="T37" s="32"/>
    </row>
    <row r="38" spans="1:20" s="34" customFormat="1" ht="11.25" customHeight="1">
      <c r="A38" s="13">
        <v>31.9</v>
      </c>
      <c r="B38" s="30">
        <v>43922</v>
      </c>
      <c r="C38" s="30">
        <v>44196</v>
      </c>
      <c r="D38" s="31">
        <v>9</v>
      </c>
      <c r="E38" s="32">
        <v>53</v>
      </c>
      <c r="F38" s="32">
        <v>5</v>
      </c>
      <c r="G38" s="32">
        <v>69</v>
      </c>
      <c r="H38" s="32" t="s">
        <v>19</v>
      </c>
      <c r="I38" s="32">
        <v>385500</v>
      </c>
      <c r="J38" s="30">
        <v>43922</v>
      </c>
      <c r="K38" s="32">
        <f t="shared" si="6"/>
        <v>3469500</v>
      </c>
      <c r="L38" s="32">
        <f t="shared" si="21"/>
        <v>947751</v>
      </c>
      <c r="M38" s="32">
        <f t="shared" si="22"/>
        <v>947751</v>
      </c>
      <c r="N38" s="32">
        <f t="shared" si="23"/>
        <v>5365002</v>
      </c>
      <c r="O38" s="32">
        <f t="shared" si="24"/>
        <v>551265</v>
      </c>
      <c r="P38" s="32">
        <f t="shared" si="25"/>
        <v>396486</v>
      </c>
      <c r="Q38" s="32">
        <f t="shared" si="26"/>
        <v>551265</v>
      </c>
      <c r="R38" s="32">
        <f t="shared" si="27"/>
        <v>396486</v>
      </c>
      <c r="S38" s="32">
        <f>T38+I38</f>
        <v>424050</v>
      </c>
      <c r="T38" s="32">
        <f t="shared" si="29"/>
        <v>38550</v>
      </c>
    </row>
    <row r="39" spans="1:20" ht="11.25" customHeight="1">
      <c r="A39" s="11">
        <v>32.9</v>
      </c>
      <c r="B39" s="10">
        <v>43831</v>
      </c>
      <c r="C39" s="10">
        <v>44196</v>
      </c>
      <c r="D39" s="9">
        <v>12</v>
      </c>
      <c r="E39" s="9">
        <v>54</v>
      </c>
      <c r="F39" s="9"/>
      <c r="G39" s="9">
        <v>73</v>
      </c>
      <c r="H39" s="9"/>
      <c r="I39" s="9">
        <v>387400</v>
      </c>
      <c r="J39" s="9"/>
      <c r="K39" s="9">
        <f t="shared" si="6"/>
        <v>4648800</v>
      </c>
      <c r="L39" s="9">
        <f t="shared" si="21"/>
        <v>952422</v>
      </c>
      <c r="M39" s="9">
        <f t="shared" si="22"/>
        <v>952422</v>
      </c>
      <c r="N39" s="9">
        <f t="shared" si="23"/>
        <v>6553644</v>
      </c>
      <c r="O39" s="9">
        <f t="shared" si="24"/>
        <v>553982</v>
      </c>
      <c r="P39" s="9">
        <f t="shared" si="25"/>
        <v>398440</v>
      </c>
      <c r="Q39" s="9">
        <f t="shared" si="26"/>
        <v>553982</v>
      </c>
      <c r="R39" s="9">
        <f t="shared" si="27"/>
        <v>398440</v>
      </c>
      <c r="S39" s="9">
        <f>T39+I39</f>
        <v>426140</v>
      </c>
      <c r="T39" s="9">
        <f t="shared" si="29"/>
        <v>38740</v>
      </c>
    </row>
    <row r="40" spans="1:20" ht="11.25" customHeight="1">
      <c r="A40" s="11">
        <v>33.9</v>
      </c>
      <c r="B40" s="10">
        <v>43831</v>
      </c>
      <c r="C40" s="10">
        <v>44196</v>
      </c>
      <c r="D40" s="9">
        <v>12</v>
      </c>
      <c r="E40" s="9">
        <v>55</v>
      </c>
      <c r="F40" s="9"/>
      <c r="G40" s="9">
        <v>77</v>
      </c>
      <c r="H40" s="9"/>
      <c r="I40" s="9">
        <v>388900</v>
      </c>
      <c r="J40" s="9"/>
      <c r="K40" s="9">
        <f t="shared" si="6"/>
        <v>4666800</v>
      </c>
      <c r="L40" s="9">
        <f t="shared" si="21"/>
        <v>956110</v>
      </c>
      <c r="M40" s="9">
        <f t="shared" si="22"/>
        <v>956110</v>
      </c>
      <c r="N40" s="9">
        <f t="shared" si="23"/>
        <v>6579020</v>
      </c>
      <c r="O40" s="9">
        <f t="shared" si="24"/>
        <v>556127</v>
      </c>
      <c r="P40" s="9">
        <f t="shared" si="25"/>
        <v>399983</v>
      </c>
      <c r="Q40" s="9">
        <f t="shared" si="26"/>
        <v>556127</v>
      </c>
      <c r="R40" s="9">
        <f t="shared" si="27"/>
        <v>399983</v>
      </c>
      <c r="S40" s="9">
        <f>T40+I40</f>
        <v>427790</v>
      </c>
      <c r="T40" s="9">
        <f t="shared" si="29"/>
        <v>38890</v>
      </c>
    </row>
    <row r="41" spans="1:20" s="34" customFormat="1" ht="11.25" customHeight="1">
      <c r="A41" s="13">
        <v>34.9</v>
      </c>
      <c r="B41" s="30">
        <v>43831</v>
      </c>
      <c r="C41" s="30">
        <v>43921</v>
      </c>
      <c r="D41" s="31">
        <v>3</v>
      </c>
      <c r="E41" s="32">
        <v>56</v>
      </c>
      <c r="F41" s="32"/>
      <c r="G41" s="32">
        <v>77</v>
      </c>
      <c r="H41" s="32"/>
      <c r="I41" s="32">
        <v>388900</v>
      </c>
      <c r="J41" s="32"/>
      <c r="K41" s="32">
        <f t="shared" si="6"/>
        <v>1166700</v>
      </c>
      <c r="L41" s="32">
        <f t="shared" si="21"/>
        <v>0</v>
      </c>
      <c r="M41" s="32">
        <f t="shared" si="22"/>
        <v>0</v>
      </c>
      <c r="N41" s="32">
        <f t="shared" si="23"/>
        <v>1166700</v>
      </c>
      <c r="O41" s="32"/>
      <c r="P41" s="32"/>
      <c r="Q41" s="32"/>
      <c r="R41" s="32"/>
      <c r="S41" s="32"/>
      <c r="T41" s="32"/>
    </row>
    <row r="42" spans="1:20" s="34" customFormat="1" ht="11.25" customHeight="1">
      <c r="A42" s="13">
        <v>34.9</v>
      </c>
      <c r="B42" s="30">
        <v>43922</v>
      </c>
      <c r="C42" s="30">
        <v>44196</v>
      </c>
      <c r="D42" s="31">
        <v>9</v>
      </c>
      <c r="E42" s="32">
        <v>56</v>
      </c>
      <c r="F42" s="32">
        <v>6</v>
      </c>
      <c r="G42" s="32">
        <v>51</v>
      </c>
      <c r="H42" s="32" t="s">
        <v>23</v>
      </c>
      <c r="I42" s="32">
        <v>400600</v>
      </c>
      <c r="J42" s="30">
        <v>43922</v>
      </c>
      <c r="K42" s="32">
        <f t="shared" si="6"/>
        <v>3605400</v>
      </c>
      <c r="L42" s="32">
        <f t="shared" si="21"/>
        <v>1029642</v>
      </c>
      <c r="M42" s="32">
        <f t="shared" si="22"/>
        <v>1029642</v>
      </c>
      <c r="N42" s="32">
        <f t="shared" si="23"/>
        <v>5664684</v>
      </c>
      <c r="O42" s="32">
        <f t="shared" si="24"/>
        <v>598897</v>
      </c>
      <c r="P42" s="32">
        <f t="shared" si="25"/>
        <v>430745</v>
      </c>
      <c r="Q42" s="32">
        <f t="shared" si="26"/>
        <v>598897</v>
      </c>
      <c r="R42" s="32">
        <f t="shared" si="27"/>
        <v>430745</v>
      </c>
      <c r="S42" s="32">
        <f>T42+I42</f>
        <v>460690</v>
      </c>
      <c r="T42" s="32">
        <f>INT(I42*0.15)</f>
        <v>60090</v>
      </c>
    </row>
    <row r="43" spans="1:20" ht="11.25" customHeight="1">
      <c r="A43" s="11">
        <v>35.9</v>
      </c>
      <c r="B43" s="10">
        <v>43831</v>
      </c>
      <c r="C43" s="10">
        <v>44196</v>
      </c>
      <c r="D43" s="9">
        <v>12</v>
      </c>
      <c r="E43" s="9">
        <v>57</v>
      </c>
      <c r="F43" s="9"/>
      <c r="G43" s="9">
        <v>51</v>
      </c>
      <c r="H43" s="9"/>
      <c r="I43" s="9">
        <v>400600</v>
      </c>
      <c r="J43" s="9"/>
      <c r="K43" s="9">
        <f t="shared" si="6"/>
        <v>4807200</v>
      </c>
      <c r="L43" s="9">
        <f t="shared" ref="L43:L46" si="30">O43+P43</f>
        <v>1029642</v>
      </c>
      <c r="M43" s="9">
        <f t="shared" ref="M43:M46" si="31">Q43+R43</f>
        <v>1029642</v>
      </c>
      <c r="N43" s="9">
        <f t="shared" si="23"/>
        <v>6866484</v>
      </c>
      <c r="O43" s="9">
        <f t="shared" ref="O43:O45" si="32">INT(S43*1.3)</f>
        <v>598897</v>
      </c>
      <c r="P43" s="9">
        <f t="shared" ref="P43:P45" si="33">INT(S43*0.935)</f>
        <v>430745</v>
      </c>
      <c r="Q43" s="9">
        <f t="shared" ref="Q43:Q45" si="34">INT(S43*1.3)</f>
        <v>598897</v>
      </c>
      <c r="R43" s="9">
        <f t="shared" ref="R43:R45" si="35">INT(S43*0.935)</f>
        <v>430745</v>
      </c>
      <c r="S43" s="9">
        <f t="shared" ref="S43:S45" si="36">T43+I43</f>
        <v>460690</v>
      </c>
      <c r="T43" s="9">
        <f t="shared" ref="T43:T45" si="37">INT(I43*0.15)</f>
        <v>60090</v>
      </c>
    </row>
    <row r="44" spans="1:20" ht="11.25" customHeight="1">
      <c r="A44" s="11">
        <v>36.9</v>
      </c>
      <c r="B44" s="10">
        <v>43831</v>
      </c>
      <c r="C44" s="10">
        <v>44196</v>
      </c>
      <c r="D44" s="9">
        <v>12</v>
      </c>
      <c r="E44" s="9">
        <v>58</v>
      </c>
      <c r="F44" s="9"/>
      <c r="G44" s="9">
        <v>51</v>
      </c>
      <c r="H44" s="9"/>
      <c r="I44" s="9">
        <v>400600</v>
      </c>
      <c r="J44" s="9"/>
      <c r="K44" s="9">
        <f t="shared" si="6"/>
        <v>4807200</v>
      </c>
      <c r="L44" s="9">
        <f t="shared" si="30"/>
        <v>1029642</v>
      </c>
      <c r="M44" s="9">
        <f t="shared" si="31"/>
        <v>1029642</v>
      </c>
      <c r="N44" s="9">
        <f t="shared" si="23"/>
        <v>6866484</v>
      </c>
      <c r="O44" s="9">
        <f t="shared" si="32"/>
        <v>598897</v>
      </c>
      <c r="P44" s="9">
        <f t="shared" si="33"/>
        <v>430745</v>
      </c>
      <c r="Q44" s="9">
        <f t="shared" si="34"/>
        <v>598897</v>
      </c>
      <c r="R44" s="9">
        <f t="shared" si="35"/>
        <v>430745</v>
      </c>
      <c r="S44" s="9">
        <f t="shared" si="36"/>
        <v>460690</v>
      </c>
      <c r="T44" s="9">
        <f t="shared" si="37"/>
        <v>60090</v>
      </c>
    </row>
    <row r="45" spans="1:20" ht="11.25" customHeight="1">
      <c r="A45" s="11">
        <v>37.9</v>
      </c>
      <c r="B45" s="10">
        <v>43831</v>
      </c>
      <c r="C45" s="10">
        <v>44196</v>
      </c>
      <c r="D45" s="9">
        <v>12</v>
      </c>
      <c r="E45" s="9">
        <v>59</v>
      </c>
      <c r="F45" s="9"/>
      <c r="G45" s="9">
        <v>51</v>
      </c>
      <c r="H45" s="9"/>
      <c r="I45" s="9">
        <v>400600</v>
      </c>
      <c r="J45" s="9"/>
      <c r="K45" s="9">
        <f t="shared" si="6"/>
        <v>4807200</v>
      </c>
      <c r="L45" s="9">
        <f>O45+P45</f>
        <v>1029642</v>
      </c>
      <c r="M45" s="9">
        <f t="shared" si="31"/>
        <v>1029642</v>
      </c>
      <c r="N45" s="9">
        <f t="shared" si="23"/>
        <v>6866484</v>
      </c>
      <c r="O45" s="9">
        <f t="shared" si="32"/>
        <v>598897</v>
      </c>
      <c r="P45" s="9">
        <f t="shared" si="33"/>
        <v>430745</v>
      </c>
      <c r="Q45" s="9">
        <f t="shared" si="34"/>
        <v>598897</v>
      </c>
      <c r="R45" s="9">
        <f t="shared" si="35"/>
        <v>430745</v>
      </c>
      <c r="S45" s="9">
        <f t="shared" si="36"/>
        <v>460690</v>
      </c>
      <c r="T45" s="9">
        <f t="shared" si="37"/>
        <v>60090</v>
      </c>
    </row>
    <row r="46" spans="1:20" s="34" customFormat="1" ht="11.25" customHeight="1">
      <c r="A46" s="13">
        <v>38</v>
      </c>
      <c r="B46" s="30">
        <v>43831</v>
      </c>
      <c r="C46" s="30">
        <v>43921</v>
      </c>
      <c r="D46" s="31">
        <v>3</v>
      </c>
      <c r="E46" s="32">
        <v>60</v>
      </c>
      <c r="F46" s="32"/>
      <c r="G46" s="32">
        <v>51</v>
      </c>
      <c r="H46" s="32"/>
      <c r="I46" s="32">
        <v>400600</v>
      </c>
      <c r="J46" s="33"/>
      <c r="K46" s="32">
        <f t="shared" si="6"/>
        <v>1201800</v>
      </c>
      <c r="L46" s="32">
        <f t="shared" si="30"/>
        <v>0</v>
      </c>
      <c r="M46" s="32">
        <f t="shared" si="31"/>
        <v>0</v>
      </c>
      <c r="N46" s="32">
        <f t="shared" si="23"/>
        <v>1201800</v>
      </c>
      <c r="O46" s="32"/>
      <c r="P46" s="32"/>
      <c r="Q46" s="32"/>
      <c r="R46" s="32"/>
      <c r="S46" s="32"/>
      <c r="T46" s="32"/>
    </row>
    <row r="47" spans="1:20">
      <c r="K47" s="15">
        <f t="shared" ref="K47:M47" si="38">SUM(K3:K46)</f>
        <v>141585900</v>
      </c>
      <c r="L47" s="15">
        <f t="shared" si="38"/>
        <v>28445106</v>
      </c>
      <c r="M47" s="15">
        <f t="shared" si="38"/>
        <v>28445106</v>
      </c>
      <c r="N47" s="15">
        <f>SUM(N3:N46)</f>
        <v>198476112</v>
      </c>
    </row>
  </sheetData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8B17E-701C-4973-9AA5-D59489090857}">
  <dimension ref="A1:T47"/>
  <sheetViews>
    <sheetView view="pageBreakPreview" zoomScale="60" zoomScaleNormal="100" workbookViewId="0">
      <selection activeCell="J29" sqref="J29"/>
    </sheetView>
  </sheetViews>
  <sheetFormatPr defaultColWidth="9" defaultRowHeight="13.2"/>
  <cols>
    <col min="1" max="1" width="5.21875" style="1" customWidth="1"/>
    <col min="2" max="2" width="7.6640625" style="1" customWidth="1"/>
    <col min="3" max="3" width="7.109375" style="1" customWidth="1"/>
    <col min="4" max="4" width="3.6640625" style="1" customWidth="1"/>
    <col min="5" max="5" width="4.109375" style="1" customWidth="1"/>
    <col min="6" max="6" width="2.6640625" style="1" customWidth="1"/>
    <col min="7" max="7" width="4.6640625" style="1" customWidth="1"/>
    <col min="8" max="8" width="10.33203125" style="1" customWidth="1"/>
    <col min="9" max="9" width="8" style="1" customWidth="1"/>
    <col min="10" max="10" width="7.77734375" style="2" customWidth="1"/>
    <col min="11" max="11" width="8.6640625" style="1" customWidth="1"/>
    <col min="12" max="13" width="7.6640625" style="1" customWidth="1"/>
    <col min="14" max="14" width="8.33203125" style="1" customWidth="1"/>
    <col min="15" max="15" width="7" style="1" customWidth="1"/>
    <col min="16" max="16" width="7.109375" style="1" customWidth="1"/>
    <col min="17" max="17" width="6.77734375" style="1" customWidth="1"/>
    <col min="18" max="18" width="6.88671875" style="1" customWidth="1"/>
    <col min="19" max="19" width="6.77734375" style="1" customWidth="1"/>
    <col min="20" max="20" width="5.109375" style="1" customWidth="1"/>
    <col min="21" max="21" width="10.44140625" style="1" customWidth="1"/>
    <col min="22" max="16384" width="9" style="1"/>
  </cols>
  <sheetData>
    <row r="1" spans="1:20">
      <c r="A1" s="1" t="s">
        <v>24</v>
      </c>
    </row>
    <row r="2" spans="1:20" ht="24.75" customHeight="1">
      <c r="A2" s="40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20</v>
      </c>
      <c r="Q2" s="6" t="s">
        <v>21</v>
      </c>
      <c r="R2" s="6" t="s">
        <v>15</v>
      </c>
      <c r="S2" s="6" t="s">
        <v>16</v>
      </c>
      <c r="T2" s="6" t="s">
        <v>17</v>
      </c>
    </row>
    <row r="3" spans="1:20" s="34" customFormat="1" ht="11.25" customHeight="1">
      <c r="A3" s="13">
        <v>0.9</v>
      </c>
      <c r="B3" s="30">
        <v>43922</v>
      </c>
      <c r="C3" s="30">
        <v>44196</v>
      </c>
      <c r="D3" s="32">
        <v>9</v>
      </c>
      <c r="E3" s="32">
        <v>22</v>
      </c>
      <c r="F3" s="32">
        <v>1</v>
      </c>
      <c r="G3" s="32">
        <v>25</v>
      </c>
      <c r="H3" s="32" t="s">
        <v>18</v>
      </c>
      <c r="I3" s="32">
        <v>182200</v>
      </c>
      <c r="J3" s="30">
        <v>43922</v>
      </c>
      <c r="K3" s="32">
        <f>I3*D3</f>
        <v>1639800</v>
      </c>
      <c r="L3" s="32">
        <f t="shared" ref="L3:L11" si="0">O3+P3</f>
        <v>407217</v>
      </c>
      <c r="M3" s="32">
        <f t="shared" ref="M3:M11" si="1">Q3+R3</f>
        <v>407217</v>
      </c>
      <c r="N3" s="32">
        <f>K3+L3+M3</f>
        <v>2454234</v>
      </c>
      <c r="O3" s="32">
        <f t="shared" ref="O3:O11" si="2">INT(S3*1.3)</f>
        <v>236860</v>
      </c>
      <c r="P3" s="32">
        <f t="shared" ref="P3:P5" si="3">INT(S3*0.935)</f>
        <v>170357</v>
      </c>
      <c r="Q3" s="32">
        <f t="shared" ref="Q3:Q5" si="4">INT(S3*1.3)</f>
        <v>236860</v>
      </c>
      <c r="R3" s="32">
        <f t="shared" ref="R3:R5" si="5">INT(S3*0.935)</f>
        <v>170357</v>
      </c>
      <c r="S3" s="32">
        <f>T3+I3</f>
        <v>182200</v>
      </c>
      <c r="T3" s="32">
        <v>0</v>
      </c>
    </row>
    <row r="4" spans="1:20" ht="11.25" customHeight="1">
      <c r="A4" s="11">
        <v>1.9</v>
      </c>
      <c r="B4" s="10">
        <v>43831</v>
      </c>
      <c r="C4" s="10">
        <v>44196</v>
      </c>
      <c r="D4" s="9">
        <v>12</v>
      </c>
      <c r="E4" s="9">
        <v>23</v>
      </c>
      <c r="F4" s="9"/>
      <c r="G4" s="9">
        <v>28</v>
      </c>
      <c r="H4" s="9"/>
      <c r="I4" s="9">
        <v>187200</v>
      </c>
      <c r="J4" s="12"/>
      <c r="K4" s="9">
        <f t="shared" ref="K4:K46" si="6">I4*D4</f>
        <v>2246400</v>
      </c>
      <c r="L4" s="9">
        <f t="shared" si="0"/>
        <v>418392</v>
      </c>
      <c r="M4" s="9">
        <f t="shared" si="1"/>
        <v>418392</v>
      </c>
      <c r="N4" s="9">
        <f t="shared" ref="N4:N12" si="7">K4+L4+M4</f>
        <v>3083184</v>
      </c>
      <c r="O4" s="9">
        <f t="shared" si="2"/>
        <v>243360</v>
      </c>
      <c r="P4" s="9">
        <f t="shared" si="3"/>
        <v>175032</v>
      </c>
      <c r="Q4" s="9">
        <f t="shared" si="4"/>
        <v>243360</v>
      </c>
      <c r="R4" s="9">
        <f t="shared" si="5"/>
        <v>175032</v>
      </c>
      <c r="S4" s="9">
        <f>T4+I4</f>
        <v>187200</v>
      </c>
      <c r="T4" s="9">
        <v>0</v>
      </c>
    </row>
    <row r="5" spans="1:20" ht="11.25" customHeight="1">
      <c r="A5" s="11">
        <v>2.9</v>
      </c>
      <c r="B5" s="10">
        <v>43831</v>
      </c>
      <c r="C5" s="10">
        <v>44196</v>
      </c>
      <c r="D5" s="9">
        <v>12</v>
      </c>
      <c r="E5" s="9">
        <v>24</v>
      </c>
      <c r="F5" s="9"/>
      <c r="G5" s="9">
        <v>32</v>
      </c>
      <c r="H5" s="9"/>
      <c r="I5" s="9">
        <v>193900</v>
      </c>
      <c r="J5" s="12"/>
      <c r="K5" s="9">
        <f t="shared" si="6"/>
        <v>2326800</v>
      </c>
      <c r="L5" s="9">
        <f t="shared" si="0"/>
        <v>433366</v>
      </c>
      <c r="M5" s="9">
        <f t="shared" si="1"/>
        <v>433366</v>
      </c>
      <c r="N5" s="9">
        <f t="shared" si="7"/>
        <v>3193532</v>
      </c>
      <c r="O5" s="9">
        <f t="shared" si="2"/>
        <v>252070</v>
      </c>
      <c r="P5" s="9">
        <f t="shared" si="3"/>
        <v>181296</v>
      </c>
      <c r="Q5" s="9">
        <f t="shared" si="4"/>
        <v>252070</v>
      </c>
      <c r="R5" s="9">
        <f t="shared" si="5"/>
        <v>181296</v>
      </c>
      <c r="S5" s="9">
        <f>T5+I5</f>
        <v>193900</v>
      </c>
      <c r="T5" s="9">
        <v>0</v>
      </c>
    </row>
    <row r="6" spans="1:20" s="34" customFormat="1" ht="11.25" customHeight="1">
      <c r="A6" s="13">
        <v>3.9</v>
      </c>
      <c r="B6" s="36">
        <v>43831</v>
      </c>
      <c r="C6" s="30">
        <v>43921</v>
      </c>
      <c r="D6" s="31">
        <v>3</v>
      </c>
      <c r="E6" s="32">
        <v>25</v>
      </c>
      <c r="F6" s="32"/>
      <c r="G6" s="32">
        <v>36</v>
      </c>
      <c r="H6" s="32"/>
      <c r="I6" s="32">
        <v>199900</v>
      </c>
      <c r="J6" s="33"/>
      <c r="K6" s="32">
        <f t="shared" si="6"/>
        <v>599700</v>
      </c>
      <c r="L6" s="32">
        <f t="shared" si="0"/>
        <v>0</v>
      </c>
      <c r="M6" s="32">
        <f t="shared" si="1"/>
        <v>0</v>
      </c>
      <c r="N6" s="32">
        <f t="shared" si="7"/>
        <v>599700</v>
      </c>
      <c r="O6" s="32"/>
      <c r="P6" s="32"/>
      <c r="Q6" s="32"/>
      <c r="R6" s="32"/>
      <c r="S6" s="32"/>
      <c r="T6" s="32">
        <v>0</v>
      </c>
    </row>
    <row r="7" spans="1:20" s="34" customFormat="1" ht="11.25" customHeight="1">
      <c r="A7" s="13">
        <v>3.9</v>
      </c>
      <c r="B7" s="36">
        <v>43922</v>
      </c>
      <c r="C7" s="30">
        <v>44196</v>
      </c>
      <c r="D7" s="31">
        <v>9</v>
      </c>
      <c r="E7" s="32">
        <v>26</v>
      </c>
      <c r="F7" s="32">
        <v>2</v>
      </c>
      <c r="G7" s="32">
        <v>4</v>
      </c>
      <c r="H7" s="32" t="s">
        <v>22</v>
      </c>
      <c r="I7" s="32">
        <v>200900</v>
      </c>
      <c r="J7" s="30">
        <v>43922</v>
      </c>
      <c r="K7" s="32">
        <f t="shared" si="6"/>
        <v>1808100</v>
      </c>
      <c r="L7" s="32">
        <f t="shared" si="0"/>
        <v>449011</v>
      </c>
      <c r="M7" s="32">
        <f t="shared" si="1"/>
        <v>449011</v>
      </c>
      <c r="N7" s="32">
        <f t="shared" si="7"/>
        <v>2706122</v>
      </c>
      <c r="O7" s="32">
        <f t="shared" si="2"/>
        <v>261170</v>
      </c>
      <c r="P7" s="32">
        <f t="shared" ref="P7:P11" si="8">INT(S7*0.935)</f>
        <v>187841</v>
      </c>
      <c r="Q7" s="32">
        <f t="shared" ref="Q7:Q11" si="9">INT(S7*1.3)</f>
        <v>261170</v>
      </c>
      <c r="R7" s="32">
        <f t="shared" ref="R7:R11" si="10">INT(S7*0.935)</f>
        <v>187841</v>
      </c>
      <c r="S7" s="32">
        <f>T7+I7</f>
        <v>200900</v>
      </c>
      <c r="T7" s="32">
        <v>0</v>
      </c>
    </row>
    <row r="8" spans="1:20" ht="11.25" customHeight="1">
      <c r="A8" s="16">
        <v>4.9000000000000004</v>
      </c>
      <c r="B8" s="10">
        <v>43831</v>
      </c>
      <c r="C8" s="10">
        <v>44196</v>
      </c>
      <c r="D8" s="9">
        <v>12</v>
      </c>
      <c r="E8" s="9">
        <v>26</v>
      </c>
      <c r="F8" s="9"/>
      <c r="G8" s="9">
        <v>8</v>
      </c>
      <c r="H8" s="9"/>
      <c r="I8" s="9">
        <v>207800</v>
      </c>
      <c r="J8" s="10"/>
      <c r="K8" s="9">
        <f t="shared" si="6"/>
        <v>2493600</v>
      </c>
      <c r="L8" s="9">
        <f t="shared" si="0"/>
        <v>464433</v>
      </c>
      <c r="M8" s="9">
        <f t="shared" si="1"/>
        <v>464433</v>
      </c>
      <c r="N8" s="9">
        <f t="shared" si="7"/>
        <v>3422466</v>
      </c>
      <c r="O8" s="9">
        <f t="shared" si="2"/>
        <v>270140</v>
      </c>
      <c r="P8" s="9">
        <f t="shared" si="8"/>
        <v>194293</v>
      </c>
      <c r="Q8" s="9">
        <f t="shared" si="9"/>
        <v>270140</v>
      </c>
      <c r="R8" s="9">
        <f t="shared" si="10"/>
        <v>194293</v>
      </c>
      <c r="S8" s="9">
        <f>T8+I8</f>
        <v>207800</v>
      </c>
      <c r="T8" s="9">
        <v>0</v>
      </c>
    </row>
    <row r="9" spans="1:20" ht="11.25" customHeight="1">
      <c r="A9" s="16">
        <v>5.9</v>
      </c>
      <c r="B9" s="10">
        <v>43831</v>
      </c>
      <c r="C9" s="10">
        <v>44196</v>
      </c>
      <c r="D9" s="9">
        <v>12</v>
      </c>
      <c r="E9" s="9">
        <v>27</v>
      </c>
      <c r="F9" s="9"/>
      <c r="G9" s="9">
        <v>12</v>
      </c>
      <c r="H9" s="9"/>
      <c r="I9" s="9">
        <v>214800</v>
      </c>
      <c r="J9" s="12"/>
      <c r="K9" s="9">
        <f t="shared" si="6"/>
        <v>2577600</v>
      </c>
      <c r="L9" s="9">
        <f t="shared" si="0"/>
        <v>480078</v>
      </c>
      <c r="M9" s="9">
        <f t="shared" si="1"/>
        <v>480078</v>
      </c>
      <c r="N9" s="9">
        <f t="shared" si="7"/>
        <v>3537756</v>
      </c>
      <c r="O9" s="9">
        <f t="shared" si="2"/>
        <v>279240</v>
      </c>
      <c r="P9" s="9">
        <f t="shared" si="8"/>
        <v>200838</v>
      </c>
      <c r="Q9" s="9">
        <f t="shared" si="9"/>
        <v>279240</v>
      </c>
      <c r="R9" s="9">
        <f t="shared" si="10"/>
        <v>200838</v>
      </c>
      <c r="S9" s="9">
        <f>T9+I9</f>
        <v>214800</v>
      </c>
      <c r="T9" s="9">
        <v>0</v>
      </c>
    </row>
    <row r="10" spans="1:20" ht="11.25" customHeight="1">
      <c r="A10" s="11">
        <v>6.9</v>
      </c>
      <c r="B10" s="10">
        <v>43831</v>
      </c>
      <c r="C10" s="10">
        <v>44196</v>
      </c>
      <c r="D10" s="9">
        <v>12</v>
      </c>
      <c r="E10" s="9">
        <v>28</v>
      </c>
      <c r="F10" s="9"/>
      <c r="G10" s="9">
        <v>16</v>
      </c>
      <c r="H10" s="9"/>
      <c r="I10" s="9">
        <v>221500</v>
      </c>
      <c r="J10" s="12"/>
      <c r="K10" s="9">
        <f t="shared" si="6"/>
        <v>2658000</v>
      </c>
      <c r="L10" s="9">
        <f t="shared" si="0"/>
        <v>495052</v>
      </c>
      <c r="M10" s="9">
        <f t="shared" si="1"/>
        <v>495052</v>
      </c>
      <c r="N10" s="9">
        <f t="shared" si="7"/>
        <v>3648104</v>
      </c>
      <c r="O10" s="9">
        <f t="shared" si="2"/>
        <v>287950</v>
      </c>
      <c r="P10" s="9">
        <f t="shared" si="8"/>
        <v>207102</v>
      </c>
      <c r="Q10" s="9">
        <f t="shared" si="9"/>
        <v>287950</v>
      </c>
      <c r="R10" s="9">
        <f t="shared" si="10"/>
        <v>207102</v>
      </c>
      <c r="S10" s="9">
        <f>T10+I10</f>
        <v>221500</v>
      </c>
      <c r="T10" s="9">
        <v>0</v>
      </c>
    </row>
    <row r="11" spans="1:20" ht="11.25" customHeight="1">
      <c r="A11" s="11">
        <v>7.9</v>
      </c>
      <c r="B11" s="10">
        <v>43831</v>
      </c>
      <c r="C11" s="10">
        <v>44196</v>
      </c>
      <c r="D11" s="9">
        <v>12</v>
      </c>
      <c r="E11" s="9">
        <v>29</v>
      </c>
      <c r="F11" s="9"/>
      <c r="G11" s="9">
        <v>20</v>
      </c>
      <c r="H11" s="9"/>
      <c r="I11" s="9">
        <v>228100</v>
      </c>
      <c r="J11" s="12"/>
      <c r="K11" s="9">
        <f t="shared" si="6"/>
        <v>2737200</v>
      </c>
      <c r="L11" s="9">
        <f t="shared" si="0"/>
        <v>509803</v>
      </c>
      <c r="M11" s="9">
        <f t="shared" si="1"/>
        <v>509803</v>
      </c>
      <c r="N11" s="9">
        <f t="shared" si="7"/>
        <v>3756806</v>
      </c>
      <c r="O11" s="9">
        <f t="shared" si="2"/>
        <v>296530</v>
      </c>
      <c r="P11" s="9">
        <f t="shared" si="8"/>
        <v>213273</v>
      </c>
      <c r="Q11" s="9">
        <f t="shared" si="9"/>
        <v>296530</v>
      </c>
      <c r="R11" s="9">
        <f t="shared" si="10"/>
        <v>213273</v>
      </c>
      <c r="S11" s="9">
        <f>T11+I11</f>
        <v>228100</v>
      </c>
      <c r="T11" s="9">
        <v>0</v>
      </c>
    </row>
    <row r="12" spans="1:20" s="34" customFormat="1" ht="11.25" customHeight="1">
      <c r="A12" s="13">
        <v>8.9</v>
      </c>
      <c r="B12" s="36">
        <v>43831</v>
      </c>
      <c r="C12" s="30">
        <v>43921</v>
      </c>
      <c r="D12" s="31">
        <v>3</v>
      </c>
      <c r="E12" s="32">
        <v>30</v>
      </c>
      <c r="F12" s="32"/>
      <c r="G12" s="32">
        <v>24</v>
      </c>
      <c r="H12" s="32"/>
      <c r="I12" s="32">
        <v>234400</v>
      </c>
      <c r="J12" s="33"/>
      <c r="K12" s="32">
        <f t="shared" si="6"/>
        <v>703200</v>
      </c>
      <c r="L12" s="32"/>
      <c r="M12" s="32"/>
      <c r="N12" s="32">
        <f t="shared" si="7"/>
        <v>703200</v>
      </c>
      <c r="O12" s="32"/>
      <c r="P12" s="32"/>
      <c r="Q12" s="32"/>
      <c r="R12" s="32"/>
      <c r="S12" s="32"/>
      <c r="T12" s="32"/>
    </row>
    <row r="13" spans="1:20" s="34" customFormat="1" ht="11.25" customHeight="1">
      <c r="A13" s="13">
        <v>8.9</v>
      </c>
      <c r="B13" s="36">
        <v>43922</v>
      </c>
      <c r="C13" s="30">
        <v>44196</v>
      </c>
      <c r="D13" s="31">
        <v>9</v>
      </c>
      <c r="E13" s="32">
        <v>30</v>
      </c>
      <c r="F13" s="32">
        <v>3</v>
      </c>
      <c r="G13" s="32">
        <v>8</v>
      </c>
      <c r="H13" s="32" t="s">
        <v>26</v>
      </c>
      <c r="I13" s="32">
        <v>242400</v>
      </c>
      <c r="J13" s="30">
        <v>43922</v>
      </c>
      <c r="K13" s="32">
        <f t="shared" si="6"/>
        <v>2181600</v>
      </c>
      <c r="L13" s="32">
        <f>O13+P13</f>
        <v>568852</v>
      </c>
      <c r="M13" s="32">
        <f>Q13+R13</f>
        <v>568852</v>
      </c>
      <c r="N13" s="32">
        <f>K13+L13+M13</f>
        <v>3319304</v>
      </c>
      <c r="O13" s="32">
        <f>INT(S13*1.3)</f>
        <v>330876</v>
      </c>
      <c r="P13" s="32">
        <f>INT(S13*0.935)</f>
        <v>237976</v>
      </c>
      <c r="Q13" s="32">
        <f>INT(S13*1.3)</f>
        <v>330876</v>
      </c>
      <c r="R13" s="32">
        <f>INT(S13*0.935)</f>
        <v>237976</v>
      </c>
      <c r="S13" s="32">
        <f t="shared" ref="S13:S21" si="11">T13+I13</f>
        <v>254520</v>
      </c>
      <c r="T13" s="32">
        <f t="shared" ref="T13:T21" si="12">INT(I13*0.05)</f>
        <v>12120</v>
      </c>
    </row>
    <row r="14" spans="1:20" ht="11.25" customHeight="1">
      <c r="A14" s="11">
        <v>9.9</v>
      </c>
      <c r="B14" s="10">
        <v>43831</v>
      </c>
      <c r="C14" s="10">
        <v>44196</v>
      </c>
      <c r="D14" s="9">
        <v>12</v>
      </c>
      <c r="E14" s="9">
        <v>31</v>
      </c>
      <c r="F14" s="9"/>
      <c r="G14" s="9">
        <v>12</v>
      </c>
      <c r="H14" s="9"/>
      <c r="I14" s="9">
        <v>247900</v>
      </c>
      <c r="J14" s="12"/>
      <c r="K14" s="9">
        <f t="shared" si="6"/>
        <v>2974800</v>
      </c>
      <c r="L14" s="9">
        <f t="shared" ref="L14:L46" si="13">O14+P14</f>
        <v>581758</v>
      </c>
      <c r="M14" s="9">
        <f t="shared" ref="M14:M46" si="14">Q14+R14</f>
        <v>581758</v>
      </c>
      <c r="N14" s="9">
        <f t="shared" ref="N14:N46" si="15">K14+L14+M14</f>
        <v>4138316</v>
      </c>
      <c r="O14" s="9">
        <f t="shared" ref="O14:O45" si="16">INT(S14*1.3)</f>
        <v>338383</v>
      </c>
      <c r="P14" s="9">
        <f t="shared" ref="P14:P45" si="17">INT(S14*0.935)</f>
        <v>243375</v>
      </c>
      <c r="Q14" s="9">
        <f t="shared" ref="Q14:Q45" si="18">INT(S14*1.3)</f>
        <v>338383</v>
      </c>
      <c r="R14" s="9">
        <f t="shared" ref="R14:R45" si="19">INT(S14*0.935)</f>
        <v>243375</v>
      </c>
      <c r="S14" s="9">
        <f t="shared" si="11"/>
        <v>260295</v>
      </c>
      <c r="T14" s="9">
        <f t="shared" si="12"/>
        <v>12395</v>
      </c>
    </row>
    <row r="15" spans="1:20" ht="11.25" customHeight="1">
      <c r="A15" s="11">
        <v>10.9</v>
      </c>
      <c r="B15" s="10">
        <v>43831</v>
      </c>
      <c r="C15" s="10">
        <v>44196</v>
      </c>
      <c r="D15" s="9">
        <v>12</v>
      </c>
      <c r="E15" s="9">
        <v>32</v>
      </c>
      <c r="F15" s="9"/>
      <c r="G15" s="9">
        <v>16</v>
      </c>
      <c r="H15" s="9"/>
      <c r="I15" s="9">
        <v>253500</v>
      </c>
      <c r="J15" s="12"/>
      <c r="K15" s="9">
        <f t="shared" si="6"/>
        <v>3042000</v>
      </c>
      <c r="L15" s="9">
        <f t="shared" si="13"/>
        <v>594900</v>
      </c>
      <c r="M15" s="9">
        <f t="shared" si="14"/>
        <v>594900</v>
      </c>
      <c r="N15" s="9">
        <f t="shared" si="15"/>
        <v>4231800</v>
      </c>
      <c r="O15" s="9">
        <f t="shared" si="16"/>
        <v>346027</v>
      </c>
      <c r="P15" s="9">
        <f t="shared" si="17"/>
        <v>248873</v>
      </c>
      <c r="Q15" s="9">
        <f t="shared" si="18"/>
        <v>346027</v>
      </c>
      <c r="R15" s="9">
        <f t="shared" si="19"/>
        <v>248873</v>
      </c>
      <c r="S15" s="9">
        <f t="shared" si="11"/>
        <v>266175</v>
      </c>
      <c r="T15" s="9">
        <f t="shared" si="12"/>
        <v>12675</v>
      </c>
    </row>
    <row r="16" spans="1:20" ht="11.25" customHeight="1">
      <c r="A16" s="11">
        <v>11.9</v>
      </c>
      <c r="B16" s="10">
        <v>43831</v>
      </c>
      <c r="C16" s="10">
        <v>44196</v>
      </c>
      <c r="D16" s="9">
        <v>12</v>
      </c>
      <c r="E16" s="9">
        <v>33</v>
      </c>
      <c r="F16" s="9"/>
      <c r="G16" s="9">
        <v>20</v>
      </c>
      <c r="H16" s="9"/>
      <c r="I16" s="9">
        <v>260000</v>
      </c>
      <c r="J16" s="12"/>
      <c r="K16" s="9">
        <f t="shared" si="6"/>
        <v>3120000</v>
      </c>
      <c r="L16" s="9">
        <f t="shared" si="13"/>
        <v>610155</v>
      </c>
      <c r="M16" s="9">
        <f t="shared" si="14"/>
        <v>610155</v>
      </c>
      <c r="N16" s="9">
        <f t="shared" si="15"/>
        <v>4340310</v>
      </c>
      <c r="O16" s="9">
        <f t="shared" si="16"/>
        <v>354900</v>
      </c>
      <c r="P16" s="9">
        <f t="shared" si="17"/>
        <v>255255</v>
      </c>
      <c r="Q16" s="9">
        <f t="shared" si="18"/>
        <v>354900</v>
      </c>
      <c r="R16" s="9">
        <f t="shared" si="19"/>
        <v>255255</v>
      </c>
      <c r="S16" s="9">
        <f t="shared" si="11"/>
        <v>273000</v>
      </c>
      <c r="T16" s="9">
        <f t="shared" si="12"/>
        <v>13000</v>
      </c>
    </row>
    <row r="17" spans="1:20" ht="11.25" customHeight="1">
      <c r="A17" s="11">
        <v>12.9</v>
      </c>
      <c r="B17" s="10">
        <v>43831</v>
      </c>
      <c r="C17" s="10">
        <v>44196</v>
      </c>
      <c r="D17" s="9">
        <v>12</v>
      </c>
      <c r="E17" s="9">
        <v>34</v>
      </c>
      <c r="F17" s="9"/>
      <c r="G17" s="9">
        <v>24</v>
      </c>
      <c r="H17" s="9"/>
      <c r="I17" s="9">
        <v>266500</v>
      </c>
      <c r="J17" s="12"/>
      <c r="K17" s="9">
        <f t="shared" si="6"/>
        <v>3198000</v>
      </c>
      <c r="L17" s="9">
        <f t="shared" si="13"/>
        <v>625408</v>
      </c>
      <c r="M17" s="9">
        <f t="shared" si="14"/>
        <v>625408</v>
      </c>
      <c r="N17" s="9">
        <f t="shared" si="15"/>
        <v>4448816</v>
      </c>
      <c r="O17" s="9">
        <f t="shared" si="16"/>
        <v>363772</v>
      </c>
      <c r="P17" s="9">
        <f t="shared" si="17"/>
        <v>261636</v>
      </c>
      <c r="Q17" s="9">
        <f t="shared" si="18"/>
        <v>363772</v>
      </c>
      <c r="R17" s="9">
        <f t="shared" si="19"/>
        <v>261636</v>
      </c>
      <c r="S17" s="9">
        <f t="shared" si="11"/>
        <v>279825</v>
      </c>
      <c r="T17" s="9">
        <f t="shared" si="12"/>
        <v>13325</v>
      </c>
    </row>
    <row r="18" spans="1:20" ht="11.25" customHeight="1">
      <c r="A18" s="11">
        <v>13.9</v>
      </c>
      <c r="B18" s="10">
        <v>43831</v>
      </c>
      <c r="C18" s="10">
        <v>44196</v>
      </c>
      <c r="D18" s="9">
        <v>12</v>
      </c>
      <c r="E18" s="9">
        <v>35</v>
      </c>
      <c r="F18" s="9"/>
      <c r="G18" s="9">
        <v>28</v>
      </c>
      <c r="H18" s="14"/>
      <c r="I18" s="9">
        <v>273600</v>
      </c>
      <c r="J18" s="12"/>
      <c r="K18" s="9">
        <f t="shared" si="6"/>
        <v>3283200</v>
      </c>
      <c r="L18" s="9">
        <f t="shared" si="13"/>
        <v>642070</v>
      </c>
      <c r="M18" s="9">
        <f t="shared" si="14"/>
        <v>642070</v>
      </c>
      <c r="N18" s="9">
        <f t="shared" si="15"/>
        <v>4567340</v>
      </c>
      <c r="O18" s="9">
        <f t="shared" si="16"/>
        <v>373464</v>
      </c>
      <c r="P18" s="9">
        <f t="shared" si="17"/>
        <v>268606</v>
      </c>
      <c r="Q18" s="9">
        <f t="shared" si="18"/>
        <v>373464</v>
      </c>
      <c r="R18" s="9">
        <f t="shared" si="19"/>
        <v>268606</v>
      </c>
      <c r="S18" s="9">
        <f t="shared" si="11"/>
        <v>287280</v>
      </c>
      <c r="T18" s="9">
        <f t="shared" si="12"/>
        <v>13680</v>
      </c>
    </row>
    <row r="19" spans="1:20" ht="11.25" customHeight="1">
      <c r="A19" s="11">
        <v>14.9</v>
      </c>
      <c r="B19" s="10">
        <v>43831</v>
      </c>
      <c r="C19" s="10">
        <v>44196</v>
      </c>
      <c r="D19" s="9">
        <v>12</v>
      </c>
      <c r="E19" s="9">
        <v>36</v>
      </c>
      <c r="F19" s="9"/>
      <c r="G19" s="9">
        <v>32</v>
      </c>
      <c r="H19" s="9"/>
      <c r="I19" s="9">
        <v>280300</v>
      </c>
      <c r="J19" s="9"/>
      <c r="K19" s="9">
        <f t="shared" si="6"/>
        <v>3363600</v>
      </c>
      <c r="L19" s="9">
        <f t="shared" si="13"/>
        <v>657793</v>
      </c>
      <c r="M19" s="9">
        <f t="shared" si="14"/>
        <v>657793</v>
      </c>
      <c r="N19" s="9">
        <f t="shared" si="15"/>
        <v>4679186</v>
      </c>
      <c r="O19" s="9">
        <f t="shared" si="16"/>
        <v>382609</v>
      </c>
      <c r="P19" s="9">
        <f t="shared" si="17"/>
        <v>275184</v>
      </c>
      <c r="Q19" s="9">
        <f t="shared" si="18"/>
        <v>382609</v>
      </c>
      <c r="R19" s="9">
        <f t="shared" si="19"/>
        <v>275184</v>
      </c>
      <c r="S19" s="9">
        <f t="shared" si="11"/>
        <v>294315</v>
      </c>
      <c r="T19" s="9">
        <f t="shared" si="12"/>
        <v>14015</v>
      </c>
    </row>
    <row r="20" spans="1:20" ht="11.25" customHeight="1">
      <c r="A20" s="11">
        <v>15.9</v>
      </c>
      <c r="B20" s="10">
        <v>43831</v>
      </c>
      <c r="C20" s="10">
        <v>44196</v>
      </c>
      <c r="D20" s="9">
        <v>12</v>
      </c>
      <c r="E20" s="9">
        <v>37</v>
      </c>
      <c r="F20" s="9"/>
      <c r="G20" s="9">
        <v>36</v>
      </c>
      <c r="H20" s="9"/>
      <c r="I20" s="9">
        <v>287400</v>
      </c>
      <c r="J20" s="9"/>
      <c r="K20" s="9">
        <f>I20*D20</f>
        <v>3448800</v>
      </c>
      <c r="L20" s="9">
        <f t="shared" si="13"/>
        <v>674455</v>
      </c>
      <c r="M20" s="9">
        <f t="shared" si="14"/>
        <v>674455</v>
      </c>
      <c r="N20" s="9">
        <f t="shared" si="15"/>
        <v>4797710</v>
      </c>
      <c r="O20" s="9">
        <f t="shared" si="16"/>
        <v>392301</v>
      </c>
      <c r="P20" s="9">
        <f t="shared" si="17"/>
        <v>282154</v>
      </c>
      <c r="Q20" s="9">
        <f t="shared" si="18"/>
        <v>392301</v>
      </c>
      <c r="R20" s="9">
        <f t="shared" si="19"/>
        <v>282154</v>
      </c>
      <c r="S20" s="9">
        <f t="shared" si="11"/>
        <v>301770</v>
      </c>
      <c r="T20" s="9">
        <f t="shared" si="12"/>
        <v>14370</v>
      </c>
    </row>
    <row r="21" spans="1:20" ht="11.25" customHeight="1">
      <c r="A21" s="11">
        <v>16.899999999999999</v>
      </c>
      <c r="B21" s="10">
        <v>43831</v>
      </c>
      <c r="C21" s="10">
        <v>44196</v>
      </c>
      <c r="D21" s="9">
        <v>12</v>
      </c>
      <c r="E21" s="9">
        <v>38</v>
      </c>
      <c r="F21" s="9"/>
      <c r="G21" s="9">
        <v>40</v>
      </c>
      <c r="H21" s="9"/>
      <c r="I21" s="9">
        <v>294300</v>
      </c>
      <c r="J21" s="9"/>
      <c r="K21" s="9">
        <f t="shared" si="6"/>
        <v>3531600</v>
      </c>
      <c r="L21" s="9">
        <f t="shared" si="13"/>
        <v>690648</v>
      </c>
      <c r="M21" s="9">
        <f t="shared" si="14"/>
        <v>690648</v>
      </c>
      <c r="N21" s="9">
        <f t="shared" si="15"/>
        <v>4912896</v>
      </c>
      <c r="O21" s="9">
        <f t="shared" si="16"/>
        <v>401719</v>
      </c>
      <c r="P21" s="9">
        <f t="shared" si="17"/>
        <v>288929</v>
      </c>
      <c r="Q21" s="9">
        <f t="shared" si="18"/>
        <v>401719</v>
      </c>
      <c r="R21" s="9">
        <f t="shared" si="19"/>
        <v>288929</v>
      </c>
      <c r="S21" s="9">
        <f t="shared" si="11"/>
        <v>309015</v>
      </c>
      <c r="T21" s="9">
        <f t="shared" si="12"/>
        <v>14715</v>
      </c>
    </row>
    <row r="22" spans="1:20" s="34" customFormat="1" ht="11.25" customHeight="1">
      <c r="A22" s="13">
        <v>17.899999999999999</v>
      </c>
      <c r="B22" s="30">
        <v>43831</v>
      </c>
      <c r="C22" s="30">
        <v>43921</v>
      </c>
      <c r="D22" s="32">
        <v>3</v>
      </c>
      <c r="E22" s="32">
        <v>39</v>
      </c>
      <c r="F22" s="32"/>
      <c r="G22" s="32">
        <v>44</v>
      </c>
      <c r="H22" s="32"/>
      <c r="I22" s="32">
        <v>300600</v>
      </c>
      <c r="J22" s="32"/>
      <c r="K22" s="32">
        <f t="shared" si="6"/>
        <v>901800</v>
      </c>
      <c r="L22" s="32">
        <f t="shared" si="13"/>
        <v>0</v>
      </c>
      <c r="M22" s="32">
        <f t="shared" si="14"/>
        <v>0</v>
      </c>
      <c r="N22" s="32">
        <f t="shared" si="15"/>
        <v>901800</v>
      </c>
      <c r="O22" s="32"/>
      <c r="P22" s="32"/>
      <c r="Q22" s="32"/>
      <c r="R22" s="32"/>
      <c r="S22" s="32"/>
      <c r="T22" s="32"/>
    </row>
    <row r="23" spans="1:20" s="34" customFormat="1" ht="11.25" customHeight="1">
      <c r="A23" s="13">
        <v>17.899999999999999</v>
      </c>
      <c r="B23" s="30">
        <v>43922</v>
      </c>
      <c r="C23" s="30">
        <v>44196</v>
      </c>
      <c r="D23" s="32">
        <v>9</v>
      </c>
      <c r="E23" s="32">
        <v>39</v>
      </c>
      <c r="F23" s="32">
        <v>4</v>
      </c>
      <c r="G23" s="32">
        <v>28</v>
      </c>
      <c r="H23" s="35" t="s">
        <v>28</v>
      </c>
      <c r="I23" s="32">
        <v>316400</v>
      </c>
      <c r="J23" s="30">
        <v>43922</v>
      </c>
      <c r="K23" s="32">
        <f t="shared" si="6"/>
        <v>2847600</v>
      </c>
      <c r="L23" s="32">
        <f t="shared" si="13"/>
        <v>777869</v>
      </c>
      <c r="M23" s="32">
        <f t="shared" si="14"/>
        <v>777869</v>
      </c>
      <c r="N23" s="32">
        <f t="shared" si="15"/>
        <v>4403338</v>
      </c>
      <c r="O23" s="32">
        <f t="shared" si="16"/>
        <v>452452</v>
      </c>
      <c r="P23" s="32">
        <f t="shared" si="17"/>
        <v>325417</v>
      </c>
      <c r="Q23" s="32">
        <f t="shared" si="18"/>
        <v>452452</v>
      </c>
      <c r="R23" s="32">
        <f t="shared" si="19"/>
        <v>325417</v>
      </c>
      <c r="S23" s="32">
        <f t="shared" ref="S23:S36" si="20">T23+I23</f>
        <v>348040</v>
      </c>
      <c r="T23" s="32">
        <f>INT(I23*0.1)</f>
        <v>31640</v>
      </c>
    </row>
    <row r="24" spans="1:20" ht="11.25" customHeight="1">
      <c r="A24" s="11">
        <v>18.899999999999999</v>
      </c>
      <c r="B24" s="10">
        <v>43831</v>
      </c>
      <c r="C24" s="10">
        <v>44196</v>
      </c>
      <c r="D24" s="9">
        <v>12</v>
      </c>
      <c r="E24" s="9">
        <v>40</v>
      </c>
      <c r="F24" s="9"/>
      <c r="G24" s="9">
        <v>32</v>
      </c>
      <c r="H24" s="9"/>
      <c r="I24" s="9">
        <v>324300</v>
      </c>
      <c r="J24" s="9"/>
      <c r="K24" s="9">
        <f t="shared" si="6"/>
        <v>3891600</v>
      </c>
      <c r="L24" s="9">
        <f t="shared" si="13"/>
        <v>797291</v>
      </c>
      <c r="M24" s="9">
        <f t="shared" si="14"/>
        <v>797291</v>
      </c>
      <c r="N24" s="9">
        <f t="shared" si="15"/>
        <v>5486182</v>
      </c>
      <c r="O24" s="9">
        <f t="shared" si="16"/>
        <v>463749</v>
      </c>
      <c r="P24" s="9">
        <f t="shared" si="17"/>
        <v>333542</v>
      </c>
      <c r="Q24" s="9">
        <f t="shared" si="18"/>
        <v>463749</v>
      </c>
      <c r="R24" s="9">
        <f t="shared" si="19"/>
        <v>333542</v>
      </c>
      <c r="S24" s="9">
        <f t="shared" si="20"/>
        <v>356730</v>
      </c>
      <c r="T24" s="9">
        <f t="shared" ref="T24:T38" si="21">INT(I24*0.1)</f>
        <v>32430</v>
      </c>
    </row>
    <row r="25" spans="1:20" ht="11.25" customHeight="1">
      <c r="A25" s="11">
        <v>19.899999999999999</v>
      </c>
      <c r="B25" s="10">
        <v>43831</v>
      </c>
      <c r="C25" s="10">
        <v>44196</v>
      </c>
      <c r="D25" s="9">
        <v>12</v>
      </c>
      <c r="E25" s="9">
        <v>41</v>
      </c>
      <c r="F25" s="9"/>
      <c r="G25" s="9">
        <v>36</v>
      </c>
      <c r="H25" s="9"/>
      <c r="I25" s="9">
        <v>331500</v>
      </c>
      <c r="J25" s="9"/>
      <c r="K25" s="9">
        <f t="shared" si="6"/>
        <v>3978000</v>
      </c>
      <c r="L25" s="9">
        <f t="shared" si="13"/>
        <v>814992</v>
      </c>
      <c r="M25" s="9">
        <f t="shared" si="14"/>
        <v>814992</v>
      </c>
      <c r="N25" s="9">
        <f t="shared" si="15"/>
        <v>5607984</v>
      </c>
      <c r="O25" s="9">
        <f t="shared" si="16"/>
        <v>474045</v>
      </c>
      <c r="P25" s="9">
        <f t="shared" si="17"/>
        <v>340947</v>
      </c>
      <c r="Q25" s="9">
        <f t="shared" si="18"/>
        <v>474045</v>
      </c>
      <c r="R25" s="9">
        <f t="shared" si="19"/>
        <v>340947</v>
      </c>
      <c r="S25" s="9">
        <f t="shared" si="20"/>
        <v>364650</v>
      </c>
      <c r="T25" s="9">
        <f t="shared" si="21"/>
        <v>33150</v>
      </c>
    </row>
    <row r="26" spans="1:20" ht="11.25" customHeight="1">
      <c r="A26" s="11">
        <v>20.9</v>
      </c>
      <c r="B26" s="10">
        <v>43831</v>
      </c>
      <c r="C26" s="10">
        <v>44196</v>
      </c>
      <c r="D26" s="9">
        <v>12</v>
      </c>
      <c r="E26" s="9">
        <v>42</v>
      </c>
      <c r="F26" s="9"/>
      <c r="G26" s="9">
        <v>40</v>
      </c>
      <c r="H26" s="9"/>
      <c r="I26" s="9">
        <v>339200</v>
      </c>
      <c r="J26" s="9"/>
      <c r="K26" s="9">
        <f t="shared" si="6"/>
        <v>4070400</v>
      </c>
      <c r="L26" s="9">
        <f t="shared" si="13"/>
        <v>833923</v>
      </c>
      <c r="M26" s="9">
        <f t="shared" si="14"/>
        <v>833923</v>
      </c>
      <c r="N26" s="9">
        <f t="shared" si="15"/>
        <v>5738246</v>
      </c>
      <c r="O26" s="9">
        <f t="shared" si="16"/>
        <v>485056</v>
      </c>
      <c r="P26" s="9">
        <f t="shared" si="17"/>
        <v>348867</v>
      </c>
      <c r="Q26" s="9">
        <f t="shared" si="18"/>
        <v>485056</v>
      </c>
      <c r="R26" s="9">
        <f t="shared" si="19"/>
        <v>348867</v>
      </c>
      <c r="S26" s="9">
        <f t="shared" si="20"/>
        <v>373120</v>
      </c>
      <c r="T26" s="9">
        <f t="shared" si="21"/>
        <v>33920</v>
      </c>
    </row>
    <row r="27" spans="1:20" ht="11.25" customHeight="1">
      <c r="A27" s="11">
        <v>21.9</v>
      </c>
      <c r="B27" s="10">
        <v>43831</v>
      </c>
      <c r="C27" s="10">
        <v>44196</v>
      </c>
      <c r="D27" s="9">
        <v>12</v>
      </c>
      <c r="E27" s="9">
        <v>43</v>
      </c>
      <c r="F27" s="9"/>
      <c r="G27" s="9">
        <v>44</v>
      </c>
      <c r="H27" s="9"/>
      <c r="I27" s="9">
        <v>346700</v>
      </c>
      <c r="J27" s="9"/>
      <c r="K27" s="9">
        <f t="shared" si="6"/>
        <v>4160400</v>
      </c>
      <c r="L27" s="9">
        <f t="shared" si="13"/>
        <v>852361</v>
      </c>
      <c r="M27" s="9">
        <f t="shared" si="14"/>
        <v>852361</v>
      </c>
      <c r="N27" s="9">
        <f t="shared" si="15"/>
        <v>5865122</v>
      </c>
      <c r="O27" s="9">
        <f t="shared" si="16"/>
        <v>495781</v>
      </c>
      <c r="P27" s="9">
        <f t="shared" si="17"/>
        <v>356580</v>
      </c>
      <c r="Q27" s="9">
        <f t="shared" si="18"/>
        <v>495781</v>
      </c>
      <c r="R27" s="9">
        <f t="shared" si="19"/>
        <v>356580</v>
      </c>
      <c r="S27" s="9">
        <f t="shared" si="20"/>
        <v>381370</v>
      </c>
      <c r="T27" s="9">
        <f t="shared" si="21"/>
        <v>34670</v>
      </c>
    </row>
    <row r="28" spans="1:20" ht="11.25" customHeight="1">
      <c r="A28" s="11">
        <v>22.9</v>
      </c>
      <c r="B28" s="10">
        <v>43831</v>
      </c>
      <c r="C28" s="10">
        <v>44196</v>
      </c>
      <c r="D28" s="9">
        <v>12</v>
      </c>
      <c r="E28" s="9">
        <v>44</v>
      </c>
      <c r="F28" s="9"/>
      <c r="G28" s="9">
        <v>48</v>
      </c>
      <c r="H28" s="9"/>
      <c r="I28" s="9">
        <v>352600</v>
      </c>
      <c r="J28" s="9"/>
      <c r="K28" s="9">
        <f t="shared" si="6"/>
        <v>4231200</v>
      </c>
      <c r="L28" s="9">
        <f t="shared" si="13"/>
        <v>866867</v>
      </c>
      <c r="M28" s="9">
        <f t="shared" si="14"/>
        <v>866867</v>
      </c>
      <c r="N28" s="9">
        <f t="shared" si="15"/>
        <v>5964934</v>
      </c>
      <c r="O28" s="9">
        <f t="shared" si="16"/>
        <v>504218</v>
      </c>
      <c r="P28" s="9">
        <f t="shared" si="17"/>
        <v>362649</v>
      </c>
      <c r="Q28" s="9">
        <f t="shared" si="18"/>
        <v>504218</v>
      </c>
      <c r="R28" s="9">
        <f t="shared" si="19"/>
        <v>362649</v>
      </c>
      <c r="S28" s="9">
        <f t="shared" si="20"/>
        <v>387860</v>
      </c>
      <c r="T28" s="9">
        <f t="shared" si="21"/>
        <v>35260</v>
      </c>
    </row>
    <row r="29" spans="1:20" ht="11.25" customHeight="1">
      <c r="A29" s="11">
        <v>23.9</v>
      </c>
      <c r="B29" s="10">
        <v>43831</v>
      </c>
      <c r="C29" s="10">
        <v>44196</v>
      </c>
      <c r="D29" s="9">
        <v>12</v>
      </c>
      <c r="E29" s="9">
        <v>45</v>
      </c>
      <c r="F29" s="9"/>
      <c r="G29" s="9">
        <v>52</v>
      </c>
      <c r="H29" s="9"/>
      <c r="I29" s="9">
        <v>357200</v>
      </c>
      <c r="J29" s="9"/>
      <c r="K29" s="9">
        <f t="shared" si="6"/>
        <v>4286400</v>
      </c>
      <c r="L29" s="9">
        <f t="shared" si="13"/>
        <v>878176</v>
      </c>
      <c r="M29" s="9">
        <f t="shared" si="14"/>
        <v>878176</v>
      </c>
      <c r="N29" s="9">
        <f t="shared" si="15"/>
        <v>6042752</v>
      </c>
      <c r="O29" s="9">
        <f t="shared" si="16"/>
        <v>510796</v>
      </c>
      <c r="P29" s="9">
        <f t="shared" si="17"/>
        <v>367380</v>
      </c>
      <c r="Q29" s="9">
        <f t="shared" si="18"/>
        <v>510796</v>
      </c>
      <c r="R29" s="9">
        <f t="shared" si="19"/>
        <v>367380</v>
      </c>
      <c r="S29" s="9">
        <f t="shared" si="20"/>
        <v>392920</v>
      </c>
      <c r="T29" s="9">
        <f t="shared" si="21"/>
        <v>35720</v>
      </c>
    </row>
    <row r="30" spans="1:20" ht="11.25" customHeight="1">
      <c r="A30" s="11">
        <v>24.9</v>
      </c>
      <c r="B30" s="10">
        <v>43831</v>
      </c>
      <c r="C30" s="10">
        <v>44196</v>
      </c>
      <c r="D30" s="9">
        <v>12</v>
      </c>
      <c r="E30" s="9">
        <v>46</v>
      </c>
      <c r="F30" s="9"/>
      <c r="G30" s="9">
        <v>56</v>
      </c>
      <c r="H30" s="9"/>
      <c r="I30" s="9">
        <v>361200</v>
      </c>
      <c r="J30" s="9"/>
      <c r="K30" s="9">
        <f t="shared" si="6"/>
        <v>4334400</v>
      </c>
      <c r="L30" s="9">
        <f t="shared" si="13"/>
        <v>888010</v>
      </c>
      <c r="M30" s="9">
        <f t="shared" si="14"/>
        <v>888010</v>
      </c>
      <c r="N30" s="9">
        <f t="shared" si="15"/>
        <v>6110420</v>
      </c>
      <c r="O30" s="9">
        <f t="shared" si="16"/>
        <v>516516</v>
      </c>
      <c r="P30" s="9">
        <f t="shared" si="17"/>
        <v>371494</v>
      </c>
      <c r="Q30" s="9">
        <f t="shared" si="18"/>
        <v>516516</v>
      </c>
      <c r="R30" s="9">
        <f t="shared" si="19"/>
        <v>371494</v>
      </c>
      <c r="S30" s="9">
        <f t="shared" si="20"/>
        <v>397320</v>
      </c>
      <c r="T30" s="9">
        <f t="shared" si="21"/>
        <v>36120</v>
      </c>
    </row>
    <row r="31" spans="1:20" ht="11.25" customHeight="1">
      <c r="A31" s="11">
        <v>25.9</v>
      </c>
      <c r="B31" s="10">
        <v>43831</v>
      </c>
      <c r="C31" s="10">
        <v>44196</v>
      </c>
      <c r="D31" s="9">
        <v>12</v>
      </c>
      <c r="E31" s="9">
        <v>47</v>
      </c>
      <c r="F31" s="9"/>
      <c r="G31" s="9">
        <v>60</v>
      </c>
      <c r="H31" s="9"/>
      <c r="I31" s="9">
        <v>364200</v>
      </c>
      <c r="J31" s="9"/>
      <c r="K31" s="9">
        <f t="shared" si="6"/>
        <v>4370400</v>
      </c>
      <c r="L31" s="9">
        <f t="shared" si="13"/>
        <v>895385</v>
      </c>
      <c r="M31" s="9">
        <f t="shared" si="14"/>
        <v>895385</v>
      </c>
      <c r="N31" s="9">
        <f t="shared" si="15"/>
        <v>6161170</v>
      </c>
      <c r="O31" s="9">
        <f t="shared" si="16"/>
        <v>520806</v>
      </c>
      <c r="P31" s="9">
        <f t="shared" si="17"/>
        <v>374579</v>
      </c>
      <c r="Q31" s="9">
        <f t="shared" si="18"/>
        <v>520806</v>
      </c>
      <c r="R31" s="9">
        <f t="shared" si="19"/>
        <v>374579</v>
      </c>
      <c r="S31" s="9">
        <f t="shared" si="20"/>
        <v>400620</v>
      </c>
      <c r="T31" s="9">
        <f t="shared" si="21"/>
        <v>36420</v>
      </c>
    </row>
    <row r="32" spans="1:20" ht="11.25" customHeight="1">
      <c r="A32" s="11">
        <v>26.9</v>
      </c>
      <c r="B32" s="10">
        <v>43831</v>
      </c>
      <c r="C32" s="10">
        <v>44196</v>
      </c>
      <c r="D32" s="9">
        <v>12</v>
      </c>
      <c r="E32" s="9">
        <v>48</v>
      </c>
      <c r="F32" s="9"/>
      <c r="G32" s="9">
        <v>64</v>
      </c>
      <c r="H32" s="9"/>
      <c r="I32" s="9">
        <v>366600</v>
      </c>
      <c r="J32" s="9"/>
      <c r="K32" s="9">
        <f t="shared" si="6"/>
        <v>4399200</v>
      </c>
      <c r="L32" s="9">
        <f t="shared" si="13"/>
        <v>901286</v>
      </c>
      <c r="M32" s="9">
        <f t="shared" si="14"/>
        <v>901286</v>
      </c>
      <c r="N32" s="9">
        <f t="shared" si="15"/>
        <v>6201772</v>
      </c>
      <c r="O32" s="9">
        <f t="shared" si="16"/>
        <v>524238</v>
      </c>
      <c r="P32" s="9">
        <f t="shared" si="17"/>
        <v>377048</v>
      </c>
      <c r="Q32" s="9">
        <f t="shared" si="18"/>
        <v>524238</v>
      </c>
      <c r="R32" s="9">
        <f t="shared" si="19"/>
        <v>377048</v>
      </c>
      <c r="S32" s="9">
        <f t="shared" si="20"/>
        <v>403260</v>
      </c>
      <c r="T32" s="9">
        <f t="shared" si="21"/>
        <v>36660</v>
      </c>
    </row>
    <row r="33" spans="1:20" ht="11.25" customHeight="1">
      <c r="A33" s="11">
        <v>27.9</v>
      </c>
      <c r="B33" s="10">
        <v>43831</v>
      </c>
      <c r="C33" s="10">
        <v>44196</v>
      </c>
      <c r="D33" s="9">
        <v>12</v>
      </c>
      <c r="E33" s="9">
        <v>49</v>
      </c>
      <c r="F33" s="9"/>
      <c r="G33" s="9">
        <v>68</v>
      </c>
      <c r="H33" s="9"/>
      <c r="I33" s="9">
        <v>369000</v>
      </c>
      <c r="J33" s="9"/>
      <c r="K33" s="9">
        <f t="shared" si="6"/>
        <v>4428000</v>
      </c>
      <c r="L33" s="9">
        <f t="shared" si="13"/>
        <v>907186</v>
      </c>
      <c r="M33" s="9">
        <f t="shared" si="14"/>
        <v>907186</v>
      </c>
      <c r="N33" s="9">
        <f t="shared" si="15"/>
        <v>6242372</v>
      </c>
      <c r="O33" s="9">
        <f t="shared" si="16"/>
        <v>527670</v>
      </c>
      <c r="P33" s="9">
        <f t="shared" si="17"/>
        <v>379516</v>
      </c>
      <c r="Q33" s="9">
        <f t="shared" si="18"/>
        <v>527670</v>
      </c>
      <c r="R33" s="9">
        <f t="shared" si="19"/>
        <v>379516</v>
      </c>
      <c r="S33" s="9">
        <f t="shared" si="20"/>
        <v>405900</v>
      </c>
      <c r="T33" s="9">
        <f t="shared" si="21"/>
        <v>36900</v>
      </c>
    </row>
    <row r="34" spans="1:20" ht="11.25" customHeight="1">
      <c r="A34" s="11">
        <v>28.9</v>
      </c>
      <c r="B34" s="10">
        <v>43831</v>
      </c>
      <c r="C34" s="10">
        <v>44196</v>
      </c>
      <c r="D34" s="9">
        <v>12</v>
      </c>
      <c r="E34" s="9">
        <v>50</v>
      </c>
      <c r="F34" s="9"/>
      <c r="G34" s="9">
        <v>72</v>
      </c>
      <c r="H34" s="9"/>
      <c r="I34" s="9">
        <v>371200</v>
      </c>
      <c r="J34" s="9"/>
      <c r="K34" s="9">
        <f t="shared" si="6"/>
        <v>4454400</v>
      </c>
      <c r="L34" s="9">
        <f t="shared" si="13"/>
        <v>912595</v>
      </c>
      <c r="M34" s="9">
        <f t="shared" si="14"/>
        <v>912595</v>
      </c>
      <c r="N34" s="9">
        <f t="shared" si="15"/>
        <v>6279590</v>
      </c>
      <c r="O34" s="9">
        <f t="shared" si="16"/>
        <v>530816</v>
      </c>
      <c r="P34" s="9">
        <f t="shared" si="17"/>
        <v>381779</v>
      </c>
      <c r="Q34" s="9">
        <f t="shared" si="18"/>
        <v>530816</v>
      </c>
      <c r="R34" s="9">
        <f t="shared" si="19"/>
        <v>381779</v>
      </c>
      <c r="S34" s="9">
        <f t="shared" si="20"/>
        <v>408320</v>
      </c>
      <c r="T34" s="9">
        <f t="shared" si="21"/>
        <v>37120</v>
      </c>
    </row>
    <row r="35" spans="1:20" ht="11.25" customHeight="1">
      <c r="A35" s="11">
        <v>29.9</v>
      </c>
      <c r="B35" s="10">
        <v>43831</v>
      </c>
      <c r="C35" s="10">
        <v>44196</v>
      </c>
      <c r="D35" s="9">
        <v>12</v>
      </c>
      <c r="E35" s="9">
        <v>51</v>
      </c>
      <c r="F35" s="9"/>
      <c r="G35" s="9">
        <v>76</v>
      </c>
      <c r="H35" s="9"/>
      <c r="I35" s="9">
        <v>373400</v>
      </c>
      <c r="J35" s="9"/>
      <c r="K35" s="9">
        <f t="shared" si="6"/>
        <v>4480800</v>
      </c>
      <c r="L35" s="9">
        <f t="shared" si="13"/>
        <v>918003</v>
      </c>
      <c r="M35" s="9">
        <f t="shared" si="14"/>
        <v>918003</v>
      </c>
      <c r="N35" s="9">
        <f t="shared" si="15"/>
        <v>6316806</v>
      </c>
      <c r="O35" s="9">
        <f t="shared" si="16"/>
        <v>533962</v>
      </c>
      <c r="P35" s="9">
        <f t="shared" si="17"/>
        <v>384041</v>
      </c>
      <c r="Q35" s="9">
        <f t="shared" si="18"/>
        <v>533962</v>
      </c>
      <c r="R35" s="9">
        <f t="shared" si="19"/>
        <v>384041</v>
      </c>
      <c r="S35" s="9">
        <f t="shared" si="20"/>
        <v>410740</v>
      </c>
      <c r="T35" s="9">
        <f t="shared" si="21"/>
        <v>37340</v>
      </c>
    </row>
    <row r="36" spans="1:20" ht="11.25" customHeight="1">
      <c r="A36" s="11">
        <v>30.9</v>
      </c>
      <c r="B36" s="10">
        <v>43831</v>
      </c>
      <c r="C36" s="10">
        <v>44196</v>
      </c>
      <c r="D36" s="9">
        <v>12</v>
      </c>
      <c r="E36" s="9">
        <v>52</v>
      </c>
      <c r="F36" s="9"/>
      <c r="G36" s="9">
        <v>80</v>
      </c>
      <c r="H36" s="9"/>
      <c r="I36" s="9">
        <v>375400</v>
      </c>
      <c r="J36" s="9"/>
      <c r="K36" s="9">
        <f t="shared" si="6"/>
        <v>4504800</v>
      </c>
      <c r="L36" s="9">
        <f t="shared" si="13"/>
        <v>922920</v>
      </c>
      <c r="M36" s="9">
        <f t="shared" si="14"/>
        <v>922920</v>
      </c>
      <c r="N36" s="9">
        <f t="shared" si="15"/>
        <v>6350640</v>
      </c>
      <c r="O36" s="9">
        <f t="shared" si="16"/>
        <v>536822</v>
      </c>
      <c r="P36" s="9">
        <f t="shared" si="17"/>
        <v>386098</v>
      </c>
      <c r="Q36" s="9">
        <f t="shared" si="18"/>
        <v>536822</v>
      </c>
      <c r="R36" s="9">
        <f t="shared" si="19"/>
        <v>386098</v>
      </c>
      <c r="S36" s="9">
        <f t="shared" si="20"/>
        <v>412940</v>
      </c>
      <c r="T36" s="9">
        <f t="shared" si="21"/>
        <v>37540</v>
      </c>
    </row>
    <row r="37" spans="1:20" s="34" customFormat="1" ht="11.25" customHeight="1">
      <c r="A37" s="13">
        <v>31.9</v>
      </c>
      <c r="B37" s="36">
        <v>43831</v>
      </c>
      <c r="C37" s="30">
        <v>43921</v>
      </c>
      <c r="D37" s="31">
        <v>3</v>
      </c>
      <c r="E37" s="32">
        <v>53</v>
      </c>
      <c r="F37" s="32"/>
      <c r="G37" s="32">
        <v>84</v>
      </c>
      <c r="H37" s="32"/>
      <c r="I37" s="32">
        <v>377300</v>
      </c>
      <c r="J37" s="32"/>
      <c r="K37" s="32">
        <f t="shared" si="6"/>
        <v>1131900</v>
      </c>
      <c r="L37" s="32"/>
      <c r="M37" s="32"/>
      <c r="N37" s="32">
        <f t="shared" si="15"/>
        <v>1131900</v>
      </c>
      <c r="O37" s="32"/>
      <c r="P37" s="32"/>
      <c r="Q37" s="32"/>
      <c r="R37" s="32"/>
      <c r="S37" s="32"/>
      <c r="T37" s="32"/>
    </row>
    <row r="38" spans="1:20" s="34" customFormat="1" ht="11.25" customHeight="1">
      <c r="A38" s="13">
        <v>31.9</v>
      </c>
      <c r="B38" s="36">
        <v>43922</v>
      </c>
      <c r="C38" s="30">
        <v>44196</v>
      </c>
      <c r="D38" s="31">
        <v>9</v>
      </c>
      <c r="E38" s="32">
        <v>53</v>
      </c>
      <c r="F38" s="32">
        <v>5</v>
      </c>
      <c r="G38" s="32">
        <v>69</v>
      </c>
      <c r="H38" s="32" t="s">
        <v>19</v>
      </c>
      <c r="I38" s="32">
        <v>385500</v>
      </c>
      <c r="J38" s="30">
        <v>43922</v>
      </c>
      <c r="K38" s="32">
        <f t="shared" si="6"/>
        <v>3469500</v>
      </c>
      <c r="L38" s="32">
        <f t="shared" si="13"/>
        <v>947751</v>
      </c>
      <c r="M38" s="32">
        <f t="shared" si="14"/>
        <v>947751</v>
      </c>
      <c r="N38" s="32">
        <f t="shared" si="15"/>
        <v>5365002</v>
      </c>
      <c r="O38" s="32">
        <f t="shared" si="16"/>
        <v>551265</v>
      </c>
      <c r="P38" s="32">
        <f t="shared" si="17"/>
        <v>396486</v>
      </c>
      <c r="Q38" s="32">
        <f t="shared" si="18"/>
        <v>551265</v>
      </c>
      <c r="R38" s="32">
        <f t="shared" si="19"/>
        <v>396486</v>
      </c>
      <c r="S38" s="32">
        <f>T38+I38</f>
        <v>424050</v>
      </c>
      <c r="T38" s="32">
        <f t="shared" si="21"/>
        <v>38550</v>
      </c>
    </row>
    <row r="39" spans="1:20" s="34" customFormat="1" ht="11.25" customHeight="1">
      <c r="A39" s="13">
        <v>32.9</v>
      </c>
      <c r="B39" s="36">
        <v>43831</v>
      </c>
      <c r="C39" s="30">
        <v>43921</v>
      </c>
      <c r="D39" s="31">
        <v>3</v>
      </c>
      <c r="E39" s="32">
        <v>54</v>
      </c>
      <c r="F39" s="32"/>
      <c r="G39" s="32">
        <v>73</v>
      </c>
      <c r="H39" s="32"/>
      <c r="I39" s="32">
        <v>387400</v>
      </c>
      <c r="J39" s="32"/>
      <c r="K39" s="32">
        <f t="shared" si="6"/>
        <v>1162200</v>
      </c>
      <c r="L39" s="32">
        <f t="shared" si="13"/>
        <v>0</v>
      </c>
      <c r="M39" s="32">
        <f t="shared" si="14"/>
        <v>0</v>
      </c>
      <c r="N39" s="32">
        <f t="shared" si="15"/>
        <v>1162200</v>
      </c>
      <c r="O39" s="32"/>
      <c r="P39" s="32"/>
      <c r="Q39" s="32"/>
      <c r="R39" s="32"/>
      <c r="S39" s="32"/>
      <c r="T39" s="32"/>
    </row>
    <row r="40" spans="1:20" s="34" customFormat="1" ht="11.25" customHeight="1">
      <c r="A40" s="13">
        <v>32.9</v>
      </c>
      <c r="B40" s="36">
        <v>43922</v>
      </c>
      <c r="C40" s="30">
        <v>44196</v>
      </c>
      <c r="D40" s="31">
        <v>9</v>
      </c>
      <c r="E40" s="32">
        <v>54</v>
      </c>
      <c r="F40" s="32">
        <v>6</v>
      </c>
      <c r="G40" s="32">
        <v>50</v>
      </c>
      <c r="H40" s="32" t="s">
        <v>22</v>
      </c>
      <c r="I40" s="32">
        <v>400100</v>
      </c>
      <c r="J40" s="30">
        <v>43922</v>
      </c>
      <c r="K40" s="32">
        <f t="shared" si="6"/>
        <v>3600900</v>
      </c>
      <c r="L40" s="32">
        <f t="shared" si="13"/>
        <v>1028356</v>
      </c>
      <c r="M40" s="32">
        <f t="shared" si="14"/>
        <v>1028356</v>
      </c>
      <c r="N40" s="32">
        <f t="shared" si="15"/>
        <v>5657612</v>
      </c>
      <c r="O40" s="32">
        <f t="shared" ref="O40" si="22">INT(S40*1.3)</f>
        <v>598149</v>
      </c>
      <c r="P40" s="32">
        <f t="shared" ref="P40" si="23">INT(S40*0.935)</f>
        <v>430207</v>
      </c>
      <c r="Q40" s="32">
        <f t="shared" ref="Q40" si="24">INT(S40*1.3)</f>
        <v>598149</v>
      </c>
      <c r="R40" s="32">
        <f t="shared" ref="R40" si="25">INT(S40*0.935)</f>
        <v>430207</v>
      </c>
      <c r="S40" s="32">
        <f>T40+I40</f>
        <v>460115</v>
      </c>
      <c r="T40" s="32">
        <f>INT(I40*0.15)</f>
        <v>60015</v>
      </c>
    </row>
    <row r="41" spans="1:20" ht="11.25" customHeight="1">
      <c r="A41" s="16">
        <v>33.9</v>
      </c>
      <c r="B41" s="10">
        <v>43831</v>
      </c>
      <c r="C41" s="10">
        <v>44196</v>
      </c>
      <c r="D41" s="9">
        <v>12</v>
      </c>
      <c r="E41" s="9">
        <v>55</v>
      </c>
      <c r="F41" s="9"/>
      <c r="G41" s="9">
        <v>54</v>
      </c>
      <c r="H41" s="9"/>
      <c r="I41" s="9">
        <v>401700</v>
      </c>
      <c r="J41" s="9"/>
      <c r="K41" s="9">
        <f t="shared" si="6"/>
        <v>4820400</v>
      </c>
      <c r="L41" s="9">
        <f t="shared" si="13"/>
        <v>1032468</v>
      </c>
      <c r="M41" s="9">
        <f t="shared" si="14"/>
        <v>1032468</v>
      </c>
      <c r="N41" s="9">
        <f t="shared" si="15"/>
        <v>6885336</v>
      </c>
      <c r="O41" s="9">
        <f t="shared" ref="O41" si="26">INT(S41*1.3)</f>
        <v>600541</v>
      </c>
      <c r="P41" s="9">
        <f t="shared" ref="P41" si="27">INT(S41*0.935)</f>
        <v>431927</v>
      </c>
      <c r="Q41" s="9">
        <f t="shared" ref="Q41" si="28">INT(S41*1.3)</f>
        <v>600541</v>
      </c>
      <c r="R41" s="9">
        <f t="shared" ref="R41" si="29">INT(S41*0.935)</f>
        <v>431927</v>
      </c>
      <c r="S41" s="9">
        <f>T41+I41</f>
        <v>461955</v>
      </c>
      <c r="T41" s="9">
        <f>INT(I41*0.15)</f>
        <v>60255</v>
      </c>
    </row>
    <row r="42" spans="1:20" ht="11.25" customHeight="1">
      <c r="A42" s="16">
        <v>34.9</v>
      </c>
      <c r="B42" s="10">
        <v>43831</v>
      </c>
      <c r="C42" s="10">
        <v>44196</v>
      </c>
      <c r="D42" s="9">
        <v>12</v>
      </c>
      <c r="E42" s="9">
        <v>56</v>
      </c>
      <c r="F42" s="9"/>
      <c r="G42" s="9">
        <v>54</v>
      </c>
      <c r="H42" s="9"/>
      <c r="I42" s="9">
        <v>401700</v>
      </c>
      <c r="J42" s="10"/>
      <c r="K42" s="9">
        <f t="shared" si="6"/>
        <v>4820400</v>
      </c>
      <c r="L42" s="9">
        <f t="shared" si="13"/>
        <v>1032468</v>
      </c>
      <c r="M42" s="9">
        <f t="shared" si="14"/>
        <v>1032468</v>
      </c>
      <c r="N42" s="9">
        <f t="shared" si="15"/>
        <v>6885336</v>
      </c>
      <c r="O42" s="9">
        <f t="shared" si="16"/>
        <v>600541</v>
      </c>
      <c r="P42" s="9">
        <f t="shared" si="17"/>
        <v>431927</v>
      </c>
      <c r="Q42" s="9">
        <f t="shared" si="18"/>
        <v>600541</v>
      </c>
      <c r="R42" s="9">
        <f t="shared" si="19"/>
        <v>431927</v>
      </c>
      <c r="S42" s="9">
        <f>T42+I42</f>
        <v>461955</v>
      </c>
      <c r="T42" s="9">
        <f>INT(I42*0.15)</f>
        <v>60255</v>
      </c>
    </row>
    <row r="43" spans="1:20" ht="11.25" customHeight="1">
      <c r="A43" s="11">
        <v>35.9</v>
      </c>
      <c r="B43" s="10">
        <v>43831</v>
      </c>
      <c r="C43" s="10">
        <v>44196</v>
      </c>
      <c r="D43" s="9">
        <v>12</v>
      </c>
      <c r="E43" s="9">
        <v>57</v>
      </c>
      <c r="F43" s="9"/>
      <c r="G43" s="9">
        <v>54</v>
      </c>
      <c r="H43" s="9"/>
      <c r="I43" s="9">
        <v>401700</v>
      </c>
      <c r="J43" s="9"/>
      <c r="K43" s="9">
        <f t="shared" si="6"/>
        <v>4820400</v>
      </c>
      <c r="L43" s="9">
        <f t="shared" si="13"/>
        <v>1032468</v>
      </c>
      <c r="M43" s="9">
        <f t="shared" si="14"/>
        <v>1032468</v>
      </c>
      <c r="N43" s="9">
        <f t="shared" si="15"/>
        <v>6885336</v>
      </c>
      <c r="O43" s="9">
        <f t="shared" si="16"/>
        <v>600541</v>
      </c>
      <c r="P43" s="9">
        <f t="shared" si="17"/>
        <v>431927</v>
      </c>
      <c r="Q43" s="9">
        <f t="shared" si="18"/>
        <v>600541</v>
      </c>
      <c r="R43" s="9">
        <f t="shared" si="19"/>
        <v>431927</v>
      </c>
      <c r="S43" s="9">
        <f t="shared" ref="S43:S45" si="30">T43+I43</f>
        <v>461955</v>
      </c>
      <c r="T43" s="9">
        <f t="shared" ref="T43:T45" si="31">INT(I43*0.15)</f>
        <v>60255</v>
      </c>
    </row>
    <row r="44" spans="1:20" ht="11.25" customHeight="1">
      <c r="A44" s="11">
        <v>36.9</v>
      </c>
      <c r="B44" s="10">
        <v>43831</v>
      </c>
      <c r="C44" s="10">
        <v>44196</v>
      </c>
      <c r="D44" s="9">
        <v>12</v>
      </c>
      <c r="E44" s="9">
        <v>58</v>
      </c>
      <c r="F44" s="9"/>
      <c r="G44" s="9">
        <v>54</v>
      </c>
      <c r="H44" s="9"/>
      <c r="I44" s="9">
        <v>401700</v>
      </c>
      <c r="J44" s="9"/>
      <c r="K44" s="9">
        <f t="shared" si="6"/>
        <v>4820400</v>
      </c>
      <c r="L44" s="9">
        <f t="shared" si="13"/>
        <v>1032468</v>
      </c>
      <c r="M44" s="9">
        <f t="shared" si="14"/>
        <v>1032468</v>
      </c>
      <c r="N44" s="9">
        <f t="shared" si="15"/>
        <v>6885336</v>
      </c>
      <c r="O44" s="9">
        <f t="shared" si="16"/>
        <v>600541</v>
      </c>
      <c r="P44" s="9">
        <f t="shared" si="17"/>
        <v>431927</v>
      </c>
      <c r="Q44" s="9">
        <f t="shared" si="18"/>
        <v>600541</v>
      </c>
      <c r="R44" s="9">
        <f t="shared" si="19"/>
        <v>431927</v>
      </c>
      <c r="S44" s="9">
        <f t="shared" si="30"/>
        <v>461955</v>
      </c>
      <c r="T44" s="9">
        <f t="shared" si="31"/>
        <v>60255</v>
      </c>
    </row>
    <row r="45" spans="1:20" ht="11.25" customHeight="1">
      <c r="A45" s="11">
        <v>37.9</v>
      </c>
      <c r="B45" s="10">
        <v>43831</v>
      </c>
      <c r="C45" s="10">
        <v>44196</v>
      </c>
      <c r="D45" s="9">
        <v>12</v>
      </c>
      <c r="E45" s="9">
        <v>59</v>
      </c>
      <c r="F45" s="9"/>
      <c r="G45" s="9">
        <v>54</v>
      </c>
      <c r="H45" s="9"/>
      <c r="I45" s="9">
        <v>401700</v>
      </c>
      <c r="J45" s="9"/>
      <c r="K45" s="9">
        <f t="shared" si="6"/>
        <v>4820400</v>
      </c>
      <c r="L45" s="9">
        <f>O45+P45</f>
        <v>1032468</v>
      </c>
      <c r="M45" s="9">
        <f t="shared" si="14"/>
        <v>1032468</v>
      </c>
      <c r="N45" s="9">
        <f t="shared" si="15"/>
        <v>6885336</v>
      </c>
      <c r="O45" s="9">
        <f t="shared" si="16"/>
        <v>600541</v>
      </c>
      <c r="P45" s="9">
        <f t="shared" si="17"/>
        <v>431927</v>
      </c>
      <c r="Q45" s="9">
        <f t="shared" si="18"/>
        <v>600541</v>
      </c>
      <c r="R45" s="9">
        <f t="shared" si="19"/>
        <v>431927</v>
      </c>
      <c r="S45" s="9">
        <f t="shared" si="30"/>
        <v>461955</v>
      </c>
      <c r="T45" s="9">
        <f t="shared" si="31"/>
        <v>60255</v>
      </c>
    </row>
    <row r="46" spans="1:20" ht="11.25" customHeight="1">
      <c r="A46" s="11">
        <v>38</v>
      </c>
      <c r="B46" s="10">
        <v>43831</v>
      </c>
      <c r="C46" s="10">
        <v>43921</v>
      </c>
      <c r="D46" s="25">
        <v>3</v>
      </c>
      <c r="E46" s="9">
        <v>60</v>
      </c>
      <c r="F46" s="9"/>
      <c r="G46" s="9">
        <v>54</v>
      </c>
      <c r="H46" s="9"/>
      <c r="I46" s="9">
        <v>401700</v>
      </c>
      <c r="J46" s="12"/>
      <c r="K46" s="9">
        <f t="shared" si="6"/>
        <v>1205100</v>
      </c>
      <c r="L46" s="9">
        <f t="shared" si="13"/>
        <v>0</v>
      </c>
      <c r="M46" s="9">
        <f t="shared" si="14"/>
        <v>0</v>
      </c>
      <c r="N46" s="9">
        <f t="shared" si="15"/>
        <v>1205100</v>
      </c>
      <c r="O46" s="9"/>
      <c r="P46" s="9"/>
      <c r="Q46" s="9"/>
      <c r="R46" s="9"/>
      <c r="S46" s="9"/>
      <c r="T46" s="9"/>
    </row>
    <row r="47" spans="1:20">
      <c r="K47" s="15">
        <f t="shared" ref="K47:M47" si="32">SUM(K3:K46)</f>
        <v>141945000</v>
      </c>
      <c r="L47" s="15">
        <f t="shared" si="32"/>
        <v>28608702</v>
      </c>
      <c r="M47" s="15">
        <f t="shared" si="32"/>
        <v>28608702</v>
      </c>
      <c r="N47" s="15">
        <f>SUM(N3:N46)</f>
        <v>199162404</v>
      </c>
    </row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D61E-C030-4B63-9D04-E2665C5EC792}">
  <dimension ref="A1:T45"/>
  <sheetViews>
    <sheetView zoomScaleNormal="100" workbookViewId="0">
      <selection activeCell="J29" sqref="J29"/>
    </sheetView>
  </sheetViews>
  <sheetFormatPr defaultColWidth="9" defaultRowHeight="13.2"/>
  <cols>
    <col min="1" max="1" width="5.44140625" style="1" customWidth="1"/>
    <col min="2" max="2" width="7.6640625" style="1" customWidth="1"/>
    <col min="3" max="3" width="7.88671875" style="1" customWidth="1"/>
    <col min="4" max="4" width="4.44140625" style="1" customWidth="1"/>
    <col min="5" max="5" width="4" style="1" customWidth="1"/>
    <col min="6" max="6" width="2.44140625" style="1" customWidth="1"/>
    <col min="7" max="7" width="4" style="1" customWidth="1"/>
    <col min="8" max="8" width="9.21875" style="1" customWidth="1"/>
    <col min="9" max="9" width="7" style="1" customWidth="1"/>
    <col min="10" max="10" width="7.33203125" style="2" customWidth="1"/>
    <col min="11" max="11" width="8.44140625" style="1" customWidth="1"/>
    <col min="12" max="12" width="7.6640625" style="1" customWidth="1"/>
    <col min="13" max="13" width="7.88671875" style="1" customWidth="1"/>
    <col min="14" max="14" width="8.21875" style="1" customWidth="1"/>
    <col min="15" max="16" width="7.21875" style="1" customWidth="1"/>
    <col min="17" max="17" width="7.6640625" style="1" customWidth="1"/>
    <col min="18" max="18" width="7.109375" style="1" customWidth="1"/>
    <col min="19" max="19" width="7.21875" style="1" customWidth="1"/>
    <col min="20" max="20" width="5.33203125" style="1" customWidth="1"/>
    <col min="21" max="21" width="10.44140625" style="1" customWidth="1"/>
    <col min="22" max="16384" width="9" style="1"/>
  </cols>
  <sheetData>
    <row r="1" spans="1:20">
      <c r="A1" s="1" t="s">
        <v>29</v>
      </c>
    </row>
    <row r="2" spans="1:20" ht="28.8">
      <c r="A2" s="40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20</v>
      </c>
      <c r="Q2" s="6" t="s">
        <v>21</v>
      </c>
      <c r="R2" s="6" t="s">
        <v>15</v>
      </c>
      <c r="S2" s="6" t="s">
        <v>16</v>
      </c>
      <c r="T2" s="6" t="s">
        <v>17</v>
      </c>
    </row>
    <row r="3" spans="1:20" s="34" customFormat="1" ht="11.25" customHeight="1">
      <c r="A3" s="13">
        <v>0.9</v>
      </c>
      <c r="B3" s="30">
        <v>43922</v>
      </c>
      <c r="C3" s="30">
        <v>44196</v>
      </c>
      <c r="D3" s="32">
        <v>9</v>
      </c>
      <c r="E3" s="32">
        <v>22</v>
      </c>
      <c r="F3" s="32">
        <v>1</v>
      </c>
      <c r="G3" s="32">
        <v>25</v>
      </c>
      <c r="H3" s="32" t="s">
        <v>18</v>
      </c>
      <c r="I3" s="32">
        <v>182200</v>
      </c>
      <c r="J3" s="30">
        <v>43922</v>
      </c>
      <c r="K3" s="32">
        <f>I3*D3</f>
        <v>1639800</v>
      </c>
      <c r="L3" s="32">
        <f t="shared" ref="L3:L11" si="0">O3+P3</f>
        <v>407217</v>
      </c>
      <c r="M3" s="32">
        <f t="shared" ref="M3:M11" si="1">Q3+R3</f>
        <v>407217</v>
      </c>
      <c r="N3" s="32">
        <f>K3+L3+M3</f>
        <v>2454234</v>
      </c>
      <c r="O3" s="32">
        <f t="shared" ref="O3:O11" si="2">INT(S3*1.3)</f>
        <v>236860</v>
      </c>
      <c r="P3" s="32">
        <f t="shared" ref="P3:P5" si="3">INT(S3*0.935)</f>
        <v>170357</v>
      </c>
      <c r="Q3" s="32">
        <f t="shared" ref="Q3:Q5" si="4">INT(S3*1.3)</f>
        <v>236860</v>
      </c>
      <c r="R3" s="32">
        <f t="shared" ref="R3:R5" si="5">INT(S3*0.935)</f>
        <v>170357</v>
      </c>
      <c r="S3" s="32">
        <f>T3+I3</f>
        <v>182200</v>
      </c>
      <c r="T3" s="32">
        <v>0</v>
      </c>
    </row>
    <row r="4" spans="1:20" ht="11.25" customHeight="1">
      <c r="A4" s="11">
        <v>1.9</v>
      </c>
      <c r="B4" s="10">
        <v>43831</v>
      </c>
      <c r="C4" s="10">
        <v>44196</v>
      </c>
      <c r="D4" s="9">
        <v>12</v>
      </c>
      <c r="E4" s="9">
        <v>23</v>
      </c>
      <c r="F4" s="9"/>
      <c r="G4" s="9">
        <v>28</v>
      </c>
      <c r="H4" s="9"/>
      <c r="I4" s="9">
        <v>187200</v>
      </c>
      <c r="J4" s="12"/>
      <c r="K4" s="9">
        <f t="shared" ref="K4:K44" si="6">I4*D4</f>
        <v>2246400</v>
      </c>
      <c r="L4" s="9">
        <f t="shared" si="0"/>
        <v>418392</v>
      </c>
      <c r="M4" s="9">
        <f t="shared" si="1"/>
        <v>418392</v>
      </c>
      <c r="N4" s="9">
        <f t="shared" ref="N4:N12" si="7">K4+L4+M4</f>
        <v>3083184</v>
      </c>
      <c r="O4" s="9">
        <f t="shared" si="2"/>
        <v>243360</v>
      </c>
      <c r="P4" s="9">
        <f t="shared" si="3"/>
        <v>175032</v>
      </c>
      <c r="Q4" s="9">
        <f t="shared" si="4"/>
        <v>243360</v>
      </c>
      <c r="R4" s="9">
        <f t="shared" si="5"/>
        <v>175032</v>
      </c>
      <c r="S4" s="9">
        <f>T4+I4</f>
        <v>187200</v>
      </c>
      <c r="T4" s="9">
        <v>0</v>
      </c>
    </row>
    <row r="5" spans="1:20" ht="11.25" customHeight="1">
      <c r="A5" s="11">
        <v>2.9</v>
      </c>
      <c r="B5" s="10">
        <v>43831</v>
      </c>
      <c r="C5" s="10">
        <v>44196</v>
      </c>
      <c r="D5" s="9">
        <v>12</v>
      </c>
      <c r="E5" s="9">
        <v>24</v>
      </c>
      <c r="F5" s="9"/>
      <c r="G5" s="9">
        <v>32</v>
      </c>
      <c r="H5" s="9"/>
      <c r="I5" s="9">
        <v>193900</v>
      </c>
      <c r="J5" s="12"/>
      <c r="K5" s="9">
        <f t="shared" si="6"/>
        <v>2326800</v>
      </c>
      <c r="L5" s="9">
        <f t="shared" si="0"/>
        <v>433366</v>
      </c>
      <c r="M5" s="9">
        <f t="shared" si="1"/>
        <v>433366</v>
      </c>
      <c r="N5" s="9">
        <f t="shared" si="7"/>
        <v>3193532</v>
      </c>
      <c r="O5" s="9">
        <f t="shared" si="2"/>
        <v>252070</v>
      </c>
      <c r="P5" s="9">
        <f t="shared" si="3"/>
        <v>181296</v>
      </c>
      <c r="Q5" s="9">
        <f t="shared" si="4"/>
        <v>252070</v>
      </c>
      <c r="R5" s="9">
        <f t="shared" si="5"/>
        <v>181296</v>
      </c>
      <c r="S5" s="9">
        <f>T5+I5</f>
        <v>193900</v>
      </c>
      <c r="T5" s="9">
        <v>0</v>
      </c>
    </row>
    <row r="6" spans="1:20" s="34" customFormat="1" ht="11.25" customHeight="1">
      <c r="A6" s="13">
        <v>3.9</v>
      </c>
      <c r="B6" s="36">
        <v>43831</v>
      </c>
      <c r="C6" s="30">
        <v>43921</v>
      </c>
      <c r="D6" s="31">
        <v>3</v>
      </c>
      <c r="E6" s="32">
        <v>25</v>
      </c>
      <c r="F6" s="32"/>
      <c r="G6" s="32">
        <v>36</v>
      </c>
      <c r="H6" s="32"/>
      <c r="I6" s="32">
        <v>199900</v>
      </c>
      <c r="J6" s="33"/>
      <c r="K6" s="32">
        <f t="shared" si="6"/>
        <v>599700</v>
      </c>
      <c r="L6" s="32">
        <f t="shared" si="0"/>
        <v>0</v>
      </c>
      <c r="M6" s="32">
        <f t="shared" si="1"/>
        <v>0</v>
      </c>
      <c r="N6" s="32">
        <f t="shared" si="7"/>
        <v>599700</v>
      </c>
      <c r="O6" s="32"/>
      <c r="P6" s="32"/>
      <c r="Q6" s="32"/>
      <c r="R6" s="32"/>
      <c r="S6" s="32"/>
      <c r="T6" s="32">
        <v>0</v>
      </c>
    </row>
    <row r="7" spans="1:20" s="34" customFormat="1" ht="11.25" customHeight="1">
      <c r="A7" s="13">
        <v>3.9</v>
      </c>
      <c r="B7" s="36">
        <v>43922</v>
      </c>
      <c r="C7" s="30">
        <v>44196</v>
      </c>
      <c r="D7" s="31">
        <v>9</v>
      </c>
      <c r="E7" s="32">
        <v>26</v>
      </c>
      <c r="F7" s="32">
        <v>2</v>
      </c>
      <c r="G7" s="32">
        <v>4</v>
      </c>
      <c r="H7" s="32" t="s">
        <v>22</v>
      </c>
      <c r="I7" s="32">
        <v>200900</v>
      </c>
      <c r="J7" s="30">
        <v>43922</v>
      </c>
      <c r="K7" s="32">
        <f t="shared" si="6"/>
        <v>1808100</v>
      </c>
      <c r="L7" s="32">
        <f t="shared" si="0"/>
        <v>449011</v>
      </c>
      <c r="M7" s="32">
        <f t="shared" si="1"/>
        <v>449011</v>
      </c>
      <c r="N7" s="32">
        <f t="shared" si="7"/>
        <v>2706122</v>
      </c>
      <c r="O7" s="32">
        <f t="shared" si="2"/>
        <v>261170</v>
      </c>
      <c r="P7" s="32">
        <f t="shared" ref="P7:P11" si="8">INT(S7*0.935)</f>
        <v>187841</v>
      </c>
      <c r="Q7" s="32">
        <f t="shared" ref="Q7:Q11" si="9">INT(S7*1.3)</f>
        <v>261170</v>
      </c>
      <c r="R7" s="32">
        <f t="shared" ref="R7:R11" si="10">INT(S7*0.935)</f>
        <v>187841</v>
      </c>
      <c r="S7" s="32">
        <f>T7+I7</f>
        <v>200900</v>
      </c>
      <c r="T7" s="32">
        <v>0</v>
      </c>
    </row>
    <row r="8" spans="1:20" ht="11.25" customHeight="1">
      <c r="A8" s="16">
        <v>4.9000000000000004</v>
      </c>
      <c r="B8" s="10">
        <v>43831</v>
      </c>
      <c r="C8" s="10">
        <v>44196</v>
      </c>
      <c r="D8" s="9">
        <v>12</v>
      </c>
      <c r="E8" s="9">
        <v>26</v>
      </c>
      <c r="F8" s="9"/>
      <c r="G8" s="9">
        <v>8</v>
      </c>
      <c r="H8" s="9"/>
      <c r="I8" s="9">
        <v>207800</v>
      </c>
      <c r="J8" s="10"/>
      <c r="K8" s="9">
        <f t="shared" si="6"/>
        <v>2493600</v>
      </c>
      <c r="L8" s="9">
        <f t="shared" si="0"/>
        <v>464433</v>
      </c>
      <c r="M8" s="9">
        <f t="shared" si="1"/>
        <v>464433</v>
      </c>
      <c r="N8" s="9">
        <f t="shared" si="7"/>
        <v>3422466</v>
      </c>
      <c r="O8" s="9">
        <f t="shared" si="2"/>
        <v>270140</v>
      </c>
      <c r="P8" s="9">
        <f t="shared" si="8"/>
        <v>194293</v>
      </c>
      <c r="Q8" s="9">
        <f t="shared" si="9"/>
        <v>270140</v>
      </c>
      <c r="R8" s="9">
        <f t="shared" si="10"/>
        <v>194293</v>
      </c>
      <c r="S8" s="9">
        <f>T8+I8</f>
        <v>207800</v>
      </c>
      <c r="T8" s="9">
        <v>0</v>
      </c>
    </row>
    <row r="9" spans="1:20" ht="11.25" customHeight="1">
      <c r="A9" s="16">
        <v>5.9</v>
      </c>
      <c r="B9" s="10">
        <v>43831</v>
      </c>
      <c r="C9" s="10">
        <v>44196</v>
      </c>
      <c r="D9" s="9">
        <v>12</v>
      </c>
      <c r="E9" s="9">
        <v>27</v>
      </c>
      <c r="F9" s="9"/>
      <c r="G9" s="9">
        <v>12</v>
      </c>
      <c r="H9" s="9"/>
      <c r="I9" s="9">
        <v>214800</v>
      </c>
      <c r="J9" s="12"/>
      <c r="K9" s="9">
        <f t="shared" si="6"/>
        <v>2577600</v>
      </c>
      <c r="L9" s="9">
        <f t="shared" si="0"/>
        <v>480078</v>
      </c>
      <c r="M9" s="9">
        <f t="shared" si="1"/>
        <v>480078</v>
      </c>
      <c r="N9" s="9">
        <f t="shared" si="7"/>
        <v>3537756</v>
      </c>
      <c r="O9" s="9">
        <f t="shared" si="2"/>
        <v>279240</v>
      </c>
      <c r="P9" s="9">
        <f t="shared" si="8"/>
        <v>200838</v>
      </c>
      <c r="Q9" s="9">
        <f t="shared" si="9"/>
        <v>279240</v>
      </c>
      <c r="R9" s="9">
        <f t="shared" si="10"/>
        <v>200838</v>
      </c>
      <c r="S9" s="9">
        <f>T9+I9</f>
        <v>214800</v>
      </c>
      <c r="T9" s="9">
        <v>0</v>
      </c>
    </row>
    <row r="10" spans="1:20" ht="11.25" customHeight="1">
      <c r="A10" s="11">
        <v>6.9</v>
      </c>
      <c r="B10" s="10">
        <v>43831</v>
      </c>
      <c r="C10" s="10">
        <v>44196</v>
      </c>
      <c r="D10" s="9">
        <v>12</v>
      </c>
      <c r="E10" s="9">
        <v>28</v>
      </c>
      <c r="F10" s="9"/>
      <c r="G10" s="9">
        <v>16</v>
      </c>
      <c r="H10" s="9"/>
      <c r="I10" s="9">
        <v>221500</v>
      </c>
      <c r="J10" s="12"/>
      <c r="K10" s="9">
        <f t="shared" si="6"/>
        <v>2658000</v>
      </c>
      <c r="L10" s="9">
        <f t="shared" si="0"/>
        <v>495052</v>
      </c>
      <c r="M10" s="9">
        <f t="shared" si="1"/>
        <v>495052</v>
      </c>
      <c r="N10" s="9">
        <f t="shared" si="7"/>
        <v>3648104</v>
      </c>
      <c r="O10" s="9">
        <f t="shared" si="2"/>
        <v>287950</v>
      </c>
      <c r="P10" s="9">
        <f t="shared" si="8"/>
        <v>207102</v>
      </c>
      <c r="Q10" s="9">
        <f t="shared" si="9"/>
        <v>287950</v>
      </c>
      <c r="R10" s="9">
        <f t="shared" si="10"/>
        <v>207102</v>
      </c>
      <c r="S10" s="9">
        <f>T10+I10</f>
        <v>221500</v>
      </c>
      <c r="T10" s="9">
        <v>0</v>
      </c>
    </row>
    <row r="11" spans="1:20" ht="11.25" customHeight="1">
      <c r="A11" s="11">
        <v>7.9</v>
      </c>
      <c r="B11" s="10">
        <v>43831</v>
      </c>
      <c r="C11" s="10">
        <v>44196</v>
      </c>
      <c r="D11" s="9">
        <v>12</v>
      </c>
      <c r="E11" s="9">
        <v>29</v>
      </c>
      <c r="F11" s="9"/>
      <c r="G11" s="9">
        <v>20</v>
      </c>
      <c r="H11" s="9"/>
      <c r="I11" s="9">
        <v>228100</v>
      </c>
      <c r="J11" s="12"/>
      <c r="K11" s="9">
        <f t="shared" si="6"/>
        <v>2737200</v>
      </c>
      <c r="L11" s="9">
        <f t="shared" si="0"/>
        <v>509803</v>
      </c>
      <c r="M11" s="9">
        <f t="shared" si="1"/>
        <v>509803</v>
      </c>
      <c r="N11" s="9">
        <f t="shared" si="7"/>
        <v>3756806</v>
      </c>
      <c r="O11" s="9">
        <f t="shared" si="2"/>
        <v>296530</v>
      </c>
      <c r="P11" s="9">
        <f t="shared" si="8"/>
        <v>213273</v>
      </c>
      <c r="Q11" s="9">
        <f t="shared" si="9"/>
        <v>296530</v>
      </c>
      <c r="R11" s="9">
        <f t="shared" si="10"/>
        <v>213273</v>
      </c>
      <c r="S11" s="9">
        <f>T11+I11</f>
        <v>228100</v>
      </c>
      <c r="T11" s="9">
        <v>0</v>
      </c>
    </row>
    <row r="12" spans="1:20" s="34" customFormat="1" ht="11.25" customHeight="1">
      <c r="A12" s="13">
        <v>8.9</v>
      </c>
      <c r="B12" s="36">
        <v>43831</v>
      </c>
      <c r="C12" s="30">
        <v>43921</v>
      </c>
      <c r="D12" s="31">
        <v>3</v>
      </c>
      <c r="E12" s="32">
        <v>30</v>
      </c>
      <c r="F12" s="32"/>
      <c r="G12" s="32">
        <v>24</v>
      </c>
      <c r="H12" s="32"/>
      <c r="I12" s="32">
        <v>234400</v>
      </c>
      <c r="J12" s="33"/>
      <c r="K12" s="32">
        <f t="shared" si="6"/>
        <v>703200</v>
      </c>
      <c r="L12" s="32"/>
      <c r="M12" s="32"/>
      <c r="N12" s="32">
        <f t="shared" si="7"/>
        <v>703200</v>
      </c>
      <c r="O12" s="32"/>
      <c r="P12" s="32"/>
      <c r="Q12" s="32"/>
      <c r="R12" s="32"/>
      <c r="S12" s="32"/>
      <c r="T12" s="32"/>
    </row>
    <row r="13" spans="1:20" s="34" customFormat="1" ht="11.25" customHeight="1">
      <c r="A13" s="13">
        <v>8.9</v>
      </c>
      <c r="B13" s="36">
        <v>43922</v>
      </c>
      <c r="C13" s="30">
        <v>44196</v>
      </c>
      <c r="D13" s="31">
        <v>9</v>
      </c>
      <c r="E13" s="32">
        <v>30</v>
      </c>
      <c r="F13" s="32">
        <v>3</v>
      </c>
      <c r="G13" s="32">
        <v>8</v>
      </c>
      <c r="H13" s="32" t="s">
        <v>26</v>
      </c>
      <c r="I13" s="32">
        <v>242400</v>
      </c>
      <c r="J13" s="30">
        <v>43922</v>
      </c>
      <c r="K13" s="32">
        <f t="shared" si="6"/>
        <v>2181600</v>
      </c>
      <c r="L13" s="32">
        <f>O13+P13</f>
        <v>568852</v>
      </c>
      <c r="M13" s="32">
        <f>Q13+R13</f>
        <v>568852</v>
      </c>
      <c r="N13" s="32">
        <f>K13+L13+M13</f>
        <v>3319304</v>
      </c>
      <c r="O13" s="32">
        <f>INT(S13*1.3)</f>
        <v>330876</v>
      </c>
      <c r="P13" s="32">
        <f>INT(S13*0.935)</f>
        <v>237976</v>
      </c>
      <c r="Q13" s="32">
        <f>INT(S13*1.3)</f>
        <v>330876</v>
      </c>
      <c r="R13" s="32">
        <f>INT(S13*0.935)</f>
        <v>237976</v>
      </c>
      <c r="S13" s="32">
        <f t="shared" ref="S13:S21" si="11">T13+I13</f>
        <v>254520</v>
      </c>
      <c r="T13" s="32">
        <f>INT(I13*0.05)</f>
        <v>12120</v>
      </c>
    </row>
    <row r="14" spans="1:20" ht="11.25" customHeight="1">
      <c r="A14" s="11">
        <v>9.9</v>
      </c>
      <c r="B14" s="10">
        <v>43831</v>
      </c>
      <c r="C14" s="10">
        <v>44196</v>
      </c>
      <c r="D14" s="9">
        <v>12</v>
      </c>
      <c r="E14" s="9">
        <v>31</v>
      </c>
      <c r="F14" s="9"/>
      <c r="G14" s="9">
        <v>12</v>
      </c>
      <c r="H14" s="9"/>
      <c r="I14" s="9">
        <v>247900</v>
      </c>
      <c r="J14" s="12"/>
      <c r="K14" s="9">
        <f t="shared" si="6"/>
        <v>2974800</v>
      </c>
      <c r="L14" s="9">
        <f t="shared" ref="L14:L44" si="12">O14+P14</f>
        <v>581758</v>
      </c>
      <c r="M14" s="9">
        <f t="shared" ref="M14:M44" si="13">Q14+R14</f>
        <v>581758</v>
      </c>
      <c r="N14" s="9">
        <f t="shared" ref="N14:N44" si="14">K14+L14+M14</f>
        <v>4138316</v>
      </c>
      <c r="O14" s="9">
        <f t="shared" ref="O14:O43" si="15">INT(S14*1.3)</f>
        <v>338383</v>
      </c>
      <c r="P14" s="9">
        <f t="shared" ref="P14:P43" si="16">INT(S14*0.935)</f>
        <v>243375</v>
      </c>
      <c r="Q14" s="9">
        <f t="shared" ref="Q14:Q43" si="17">INT(S14*1.3)</f>
        <v>338383</v>
      </c>
      <c r="R14" s="9">
        <f t="shared" ref="R14:R43" si="18">INT(S14*0.935)</f>
        <v>243375</v>
      </c>
      <c r="S14" s="9">
        <f t="shared" si="11"/>
        <v>260295</v>
      </c>
      <c r="T14" s="9">
        <f t="shared" ref="T14:T21" si="19">INT(I14*0.05)</f>
        <v>12395</v>
      </c>
    </row>
    <row r="15" spans="1:20" ht="11.25" customHeight="1">
      <c r="A15" s="11">
        <v>10.9</v>
      </c>
      <c r="B15" s="10">
        <v>43831</v>
      </c>
      <c r="C15" s="10">
        <v>44196</v>
      </c>
      <c r="D15" s="9">
        <v>12</v>
      </c>
      <c r="E15" s="9">
        <v>32</v>
      </c>
      <c r="F15" s="9"/>
      <c r="G15" s="9">
        <v>16</v>
      </c>
      <c r="H15" s="9"/>
      <c r="I15" s="9">
        <v>253500</v>
      </c>
      <c r="J15" s="12"/>
      <c r="K15" s="9">
        <f t="shared" si="6"/>
        <v>3042000</v>
      </c>
      <c r="L15" s="9">
        <f t="shared" si="12"/>
        <v>594900</v>
      </c>
      <c r="M15" s="9">
        <f t="shared" si="13"/>
        <v>594900</v>
      </c>
      <c r="N15" s="9">
        <f t="shared" si="14"/>
        <v>4231800</v>
      </c>
      <c r="O15" s="9">
        <f t="shared" si="15"/>
        <v>346027</v>
      </c>
      <c r="P15" s="9">
        <f t="shared" si="16"/>
        <v>248873</v>
      </c>
      <c r="Q15" s="9">
        <f t="shared" si="17"/>
        <v>346027</v>
      </c>
      <c r="R15" s="9">
        <f t="shared" si="18"/>
        <v>248873</v>
      </c>
      <c r="S15" s="9">
        <f t="shared" si="11"/>
        <v>266175</v>
      </c>
      <c r="T15" s="9">
        <f t="shared" si="19"/>
        <v>12675</v>
      </c>
    </row>
    <row r="16" spans="1:20" ht="11.25" customHeight="1">
      <c r="A16" s="11">
        <v>11.9</v>
      </c>
      <c r="B16" s="10">
        <v>43831</v>
      </c>
      <c r="C16" s="10">
        <v>44196</v>
      </c>
      <c r="D16" s="9">
        <v>12</v>
      </c>
      <c r="E16" s="9">
        <v>33</v>
      </c>
      <c r="F16" s="9"/>
      <c r="G16" s="9">
        <v>20</v>
      </c>
      <c r="H16" s="9"/>
      <c r="I16" s="9">
        <v>260000</v>
      </c>
      <c r="J16" s="12"/>
      <c r="K16" s="9">
        <f t="shared" si="6"/>
        <v>3120000</v>
      </c>
      <c r="L16" s="9">
        <f t="shared" si="12"/>
        <v>610155</v>
      </c>
      <c r="M16" s="9">
        <f t="shared" si="13"/>
        <v>610155</v>
      </c>
      <c r="N16" s="9">
        <f t="shared" si="14"/>
        <v>4340310</v>
      </c>
      <c r="O16" s="9">
        <f t="shared" si="15"/>
        <v>354900</v>
      </c>
      <c r="P16" s="9">
        <f t="shared" si="16"/>
        <v>255255</v>
      </c>
      <c r="Q16" s="9">
        <f t="shared" si="17"/>
        <v>354900</v>
      </c>
      <c r="R16" s="9">
        <f t="shared" si="18"/>
        <v>255255</v>
      </c>
      <c r="S16" s="9">
        <f t="shared" si="11"/>
        <v>273000</v>
      </c>
      <c r="T16" s="9">
        <f t="shared" si="19"/>
        <v>13000</v>
      </c>
    </row>
    <row r="17" spans="1:20" ht="11.25" customHeight="1">
      <c r="A17" s="11">
        <v>12.9</v>
      </c>
      <c r="B17" s="10">
        <v>43831</v>
      </c>
      <c r="C17" s="10">
        <v>44196</v>
      </c>
      <c r="D17" s="9">
        <v>12</v>
      </c>
      <c r="E17" s="9">
        <v>34</v>
      </c>
      <c r="F17" s="9"/>
      <c r="G17" s="9">
        <v>24</v>
      </c>
      <c r="H17" s="9"/>
      <c r="I17" s="9">
        <v>266500</v>
      </c>
      <c r="J17" s="12"/>
      <c r="K17" s="9">
        <f t="shared" si="6"/>
        <v>3198000</v>
      </c>
      <c r="L17" s="9">
        <f t="shared" si="12"/>
        <v>625408</v>
      </c>
      <c r="M17" s="9">
        <f t="shared" si="13"/>
        <v>625408</v>
      </c>
      <c r="N17" s="9">
        <f t="shared" si="14"/>
        <v>4448816</v>
      </c>
      <c r="O17" s="9">
        <f t="shared" si="15"/>
        <v>363772</v>
      </c>
      <c r="P17" s="9">
        <f t="shared" si="16"/>
        <v>261636</v>
      </c>
      <c r="Q17" s="9">
        <f t="shared" si="17"/>
        <v>363772</v>
      </c>
      <c r="R17" s="9">
        <f t="shared" si="18"/>
        <v>261636</v>
      </c>
      <c r="S17" s="9">
        <f t="shared" si="11"/>
        <v>279825</v>
      </c>
      <c r="T17" s="9">
        <f t="shared" si="19"/>
        <v>13325</v>
      </c>
    </row>
    <row r="18" spans="1:20" ht="11.25" customHeight="1">
      <c r="A18" s="11">
        <v>13.9</v>
      </c>
      <c r="B18" s="10">
        <v>43831</v>
      </c>
      <c r="C18" s="10">
        <v>44196</v>
      </c>
      <c r="D18" s="9">
        <v>12</v>
      </c>
      <c r="E18" s="9">
        <v>35</v>
      </c>
      <c r="F18" s="9"/>
      <c r="G18" s="9">
        <v>28</v>
      </c>
      <c r="H18" s="14"/>
      <c r="I18" s="9">
        <v>273600</v>
      </c>
      <c r="J18" s="12"/>
      <c r="K18" s="9">
        <f t="shared" si="6"/>
        <v>3283200</v>
      </c>
      <c r="L18" s="9">
        <f t="shared" si="12"/>
        <v>642070</v>
      </c>
      <c r="M18" s="9">
        <f t="shared" si="13"/>
        <v>642070</v>
      </c>
      <c r="N18" s="9">
        <f t="shared" si="14"/>
        <v>4567340</v>
      </c>
      <c r="O18" s="9">
        <f t="shared" si="15"/>
        <v>373464</v>
      </c>
      <c r="P18" s="9">
        <f t="shared" si="16"/>
        <v>268606</v>
      </c>
      <c r="Q18" s="9">
        <f t="shared" si="17"/>
        <v>373464</v>
      </c>
      <c r="R18" s="9">
        <f t="shared" si="18"/>
        <v>268606</v>
      </c>
      <c r="S18" s="9">
        <f t="shared" si="11"/>
        <v>287280</v>
      </c>
      <c r="T18" s="9">
        <f>INT(I18*0.05)</f>
        <v>13680</v>
      </c>
    </row>
    <row r="19" spans="1:20" ht="11.25" customHeight="1">
      <c r="A19" s="11">
        <v>14.9</v>
      </c>
      <c r="B19" s="10">
        <v>43831</v>
      </c>
      <c r="C19" s="10">
        <v>44196</v>
      </c>
      <c r="D19" s="9">
        <v>12</v>
      </c>
      <c r="E19" s="9">
        <v>36</v>
      </c>
      <c r="F19" s="9"/>
      <c r="G19" s="9">
        <v>32</v>
      </c>
      <c r="H19" s="9"/>
      <c r="I19" s="9">
        <v>280300</v>
      </c>
      <c r="J19" s="9"/>
      <c r="K19" s="9">
        <f t="shared" si="6"/>
        <v>3363600</v>
      </c>
      <c r="L19" s="9">
        <f t="shared" si="12"/>
        <v>657793</v>
      </c>
      <c r="M19" s="9">
        <f t="shared" si="13"/>
        <v>657793</v>
      </c>
      <c r="N19" s="9">
        <f t="shared" si="14"/>
        <v>4679186</v>
      </c>
      <c r="O19" s="9">
        <f t="shared" si="15"/>
        <v>382609</v>
      </c>
      <c r="P19" s="9">
        <f t="shared" si="16"/>
        <v>275184</v>
      </c>
      <c r="Q19" s="9">
        <f t="shared" si="17"/>
        <v>382609</v>
      </c>
      <c r="R19" s="9">
        <f t="shared" si="18"/>
        <v>275184</v>
      </c>
      <c r="S19" s="9">
        <f t="shared" si="11"/>
        <v>294315</v>
      </c>
      <c r="T19" s="9">
        <f t="shared" si="19"/>
        <v>14015</v>
      </c>
    </row>
    <row r="20" spans="1:20" ht="11.25" customHeight="1">
      <c r="A20" s="11">
        <v>15.9</v>
      </c>
      <c r="B20" s="10">
        <v>43831</v>
      </c>
      <c r="C20" s="10">
        <v>44196</v>
      </c>
      <c r="D20" s="9">
        <v>12</v>
      </c>
      <c r="E20" s="9">
        <v>37</v>
      </c>
      <c r="F20" s="9"/>
      <c r="G20" s="9">
        <v>36</v>
      </c>
      <c r="H20" s="9"/>
      <c r="I20" s="9">
        <v>287400</v>
      </c>
      <c r="J20" s="9"/>
      <c r="K20" s="9">
        <f>I20*D20</f>
        <v>3448800</v>
      </c>
      <c r="L20" s="9">
        <f t="shared" si="12"/>
        <v>674455</v>
      </c>
      <c r="M20" s="9">
        <f t="shared" si="13"/>
        <v>674455</v>
      </c>
      <c r="N20" s="9">
        <f t="shared" si="14"/>
        <v>4797710</v>
      </c>
      <c r="O20" s="9">
        <f t="shared" si="15"/>
        <v>392301</v>
      </c>
      <c r="P20" s="9">
        <f t="shared" si="16"/>
        <v>282154</v>
      </c>
      <c r="Q20" s="9">
        <f t="shared" si="17"/>
        <v>392301</v>
      </c>
      <c r="R20" s="9">
        <f t="shared" si="18"/>
        <v>282154</v>
      </c>
      <c r="S20" s="9">
        <f t="shared" si="11"/>
        <v>301770</v>
      </c>
      <c r="T20" s="9">
        <f t="shared" si="19"/>
        <v>14370</v>
      </c>
    </row>
    <row r="21" spans="1:20" ht="11.25" customHeight="1">
      <c r="A21" s="11">
        <v>16.899999999999999</v>
      </c>
      <c r="B21" s="10">
        <v>43831</v>
      </c>
      <c r="C21" s="10">
        <v>44196</v>
      </c>
      <c r="D21" s="9">
        <v>12</v>
      </c>
      <c r="E21" s="9">
        <v>38</v>
      </c>
      <c r="F21" s="9"/>
      <c r="G21" s="9">
        <v>40</v>
      </c>
      <c r="H21" s="9"/>
      <c r="I21" s="9">
        <v>294300</v>
      </c>
      <c r="J21" s="9"/>
      <c r="K21" s="9">
        <f t="shared" si="6"/>
        <v>3531600</v>
      </c>
      <c r="L21" s="9">
        <f t="shared" si="12"/>
        <v>690648</v>
      </c>
      <c r="M21" s="9">
        <f t="shared" si="13"/>
        <v>690648</v>
      </c>
      <c r="N21" s="9">
        <f t="shared" si="14"/>
        <v>4912896</v>
      </c>
      <c r="O21" s="9">
        <f t="shared" si="15"/>
        <v>401719</v>
      </c>
      <c r="P21" s="9">
        <f t="shared" si="16"/>
        <v>288929</v>
      </c>
      <c r="Q21" s="9">
        <f t="shared" si="17"/>
        <v>401719</v>
      </c>
      <c r="R21" s="9">
        <f t="shared" si="18"/>
        <v>288929</v>
      </c>
      <c r="S21" s="9">
        <f t="shared" si="11"/>
        <v>309015</v>
      </c>
      <c r="T21" s="9">
        <f t="shared" si="19"/>
        <v>14715</v>
      </c>
    </row>
    <row r="22" spans="1:20" s="34" customFormat="1" ht="11.25" customHeight="1">
      <c r="A22" s="13">
        <v>17.899999999999999</v>
      </c>
      <c r="B22" s="30">
        <v>43831</v>
      </c>
      <c r="C22" s="30">
        <v>43921</v>
      </c>
      <c r="D22" s="32">
        <v>3</v>
      </c>
      <c r="E22" s="32">
        <v>39</v>
      </c>
      <c r="F22" s="32"/>
      <c r="G22" s="32">
        <v>44</v>
      </c>
      <c r="H22" s="32"/>
      <c r="I22" s="32">
        <v>300600</v>
      </c>
      <c r="J22" s="32"/>
      <c r="K22" s="32">
        <f t="shared" si="6"/>
        <v>901800</v>
      </c>
      <c r="L22" s="32">
        <f t="shared" si="12"/>
        <v>0</v>
      </c>
      <c r="M22" s="32">
        <f t="shared" si="13"/>
        <v>0</v>
      </c>
      <c r="N22" s="32">
        <f t="shared" si="14"/>
        <v>901800</v>
      </c>
      <c r="O22" s="32"/>
      <c r="P22" s="32"/>
      <c r="Q22" s="32"/>
      <c r="R22" s="32"/>
      <c r="S22" s="32"/>
      <c r="T22" s="32"/>
    </row>
    <row r="23" spans="1:20" s="34" customFormat="1" ht="11.25" customHeight="1">
      <c r="A23" s="13">
        <v>17.899999999999999</v>
      </c>
      <c r="B23" s="30">
        <v>43922</v>
      </c>
      <c r="C23" s="30">
        <v>44196</v>
      </c>
      <c r="D23" s="32">
        <v>9</v>
      </c>
      <c r="E23" s="32">
        <v>39</v>
      </c>
      <c r="F23" s="32">
        <v>4</v>
      </c>
      <c r="G23" s="32">
        <v>28</v>
      </c>
      <c r="H23" s="35" t="s">
        <v>28</v>
      </c>
      <c r="I23" s="32">
        <v>316400</v>
      </c>
      <c r="J23" s="30">
        <v>43922</v>
      </c>
      <c r="K23" s="32">
        <f t="shared" si="6"/>
        <v>2847600</v>
      </c>
      <c r="L23" s="32">
        <f t="shared" si="12"/>
        <v>777869</v>
      </c>
      <c r="M23" s="32">
        <f t="shared" si="13"/>
        <v>777869</v>
      </c>
      <c r="N23" s="32">
        <f t="shared" si="14"/>
        <v>4403338</v>
      </c>
      <c r="O23" s="32">
        <f t="shared" si="15"/>
        <v>452452</v>
      </c>
      <c r="P23" s="32">
        <f t="shared" si="16"/>
        <v>325417</v>
      </c>
      <c r="Q23" s="32">
        <f t="shared" si="17"/>
        <v>452452</v>
      </c>
      <c r="R23" s="32">
        <f t="shared" si="18"/>
        <v>325417</v>
      </c>
      <c r="S23" s="32">
        <f t="shared" ref="S23:S36" si="20">T23+I23</f>
        <v>348040</v>
      </c>
      <c r="T23" s="32">
        <f>INT(I23*0.1)</f>
        <v>31640</v>
      </c>
    </row>
    <row r="24" spans="1:20" ht="11.25" customHeight="1">
      <c r="A24" s="11">
        <v>18.899999999999999</v>
      </c>
      <c r="B24" s="10">
        <v>43831</v>
      </c>
      <c r="C24" s="10">
        <v>44196</v>
      </c>
      <c r="D24" s="9">
        <v>12</v>
      </c>
      <c r="E24" s="9">
        <v>40</v>
      </c>
      <c r="F24" s="9"/>
      <c r="G24" s="9">
        <v>32</v>
      </c>
      <c r="H24" s="9"/>
      <c r="I24" s="9">
        <v>324300</v>
      </c>
      <c r="J24" s="9"/>
      <c r="K24" s="9">
        <f t="shared" si="6"/>
        <v>3891600</v>
      </c>
      <c r="L24" s="9">
        <f t="shared" si="12"/>
        <v>797291</v>
      </c>
      <c r="M24" s="9">
        <f t="shared" si="13"/>
        <v>797291</v>
      </c>
      <c r="N24" s="9">
        <f t="shared" si="14"/>
        <v>5486182</v>
      </c>
      <c r="O24" s="9">
        <f t="shared" si="15"/>
        <v>463749</v>
      </c>
      <c r="P24" s="9">
        <f t="shared" si="16"/>
        <v>333542</v>
      </c>
      <c r="Q24" s="9">
        <f t="shared" si="17"/>
        <v>463749</v>
      </c>
      <c r="R24" s="9">
        <f t="shared" si="18"/>
        <v>333542</v>
      </c>
      <c r="S24" s="9">
        <f t="shared" si="20"/>
        <v>356730</v>
      </c>
      <c r="T24" s="9">
        <f t="shared" ref="T24:T43" si="21">INT(I24*0.1)</f>
        <v>32430</v>
      </c>
    </row>
    <row r="25" spans="1:20" ht="11.25" customHeight="1">
      <c r="A25" s="11">
        <v>19.899999999999999</v>
      </c>
      <c r="B25" s="10">
        <v>43831</v>
      </c>
      <c r="C25" s="10">
        <v>44196</v>
      </c>
      <c r="D25" s="9">
        <v>12</v>
      </c>
      <c r="E25" s="9">
        <v>41</v>
      </c>
      <c r="F25" s="9"/>
      <c r="G25" s="9">
        <v>36</v>
      </c>
      <c r="H25" s="9"/>
      <c r="I25" s="9">
        <v>331500</v>
      </c>
      <c r="J25" s="9"/>
      <c r="K25" s="9">
        <f t="shared" si="6"/>
        <v>3978000</v>
      </c>
      <c r="L25" s="9">
        <f t="shared" si="12"/>
        <v>814992</v>
      </c>
      <c r="M25" s="9">
        <f t="shared" si="13"/>
        <v>814992</v>
      </c>
      <c r="N25" s="9">
        <f t="shared" si="14"/>
        <v>5607984</v>
      </c>
      <c r="O25" s="9">
        <f t="shared" si="15"/>
        <v>474045</v>
      </c>
      <c r="P25" s="9">
        <f t="shared" si="16"/>
        <v>340947</v>
      </c>
      <c r="Q25" s="9">
        <f t="shared" si="17"/>
        <v>474045</v>
      </c>
      <c r="R25" s="9">
        <f t="shared" si="18"/>
        <v>340947</v>
      </c>
      <c r="S25" s="9">
        <f t="shared" si="20"/>
        <v>364650</v>
      </c>
      <c r="T25" s="9">
        <f t="shared" si="21"/>
        <v>33150</v>
      </c>
    </row>
    <row r="26" spans="1:20" ht="11.25" customHeight="1">
      <c r="A26" s="11">
        <v>20.9</v>
      </c>
      <c r="B26" s="10">
        <v>43831</v>
      </c>
      <c r="C26" s="10">
        <v>44196</v>
      </c>
      <c r="D26" s="9">
        <v>12</v>
      </c>
      <c r="E26" s="9">
        <v>42</v>
      </c>
      <c r="F26" s="9"/>
      <c r="G26" s="9">
        <v>40</v>
      </c>
      <c r="H26" s="9"/>
      <c r="I26" s="9">
        <v>339200</v>
      </c>
      <c r="J26" s="9"/>
      <c r="K26" s="9">
        <f t="shared" si="6"/>
        <v>4070400</v>
      </c>
      <c r="L26" s="9">
        <f t="shared" si="12"/>
        <v>833923</v>
      </c>
      <c r="M26" s="9">
        <f t="shared" si="13"/>
        <v>833923</v>
      </c>
      <c r="N26" s="9">
        <f t="shared" si="14"/>
        <v>5738246</v>
      </c>
      <c r="O26" s="9">
        <f t="shared" si="15"/>
        <v>485056</v>
      </c>
      <c r="P26" s="9">
        <f t="shared" si="16"/>
        <v>348867</v>
      </c>
      <c r="Q26" s="9">
        <f t="shared" si="17"/>
        <v>485056</v>
      </c>
      <c r="R26" s="9">
        <f t="shared" si="18"/>
        <v>348867</v>
      </c>
      <c r="S26" s="9">
        <f t="shared" si="20"/>
        <v>373120</v>
      </c>
      <c r="T26" s="9">
        <f t="shared" si="21"/>
        <v>33920</v>
      </c>
    </row>
    <row r="27" spans="1:20" ht="11.25" customHeight="1">
      <c r="A27" s="11">
        <v>21.9</v>
      </c>
      <c r="B27" s="10">
        <v>43831</v>
      </c>
      <c r="C27" s="10">
        <v>44196</v>
      </c>
      <c r="D27" s="9">
        <v>12</v>
      </c>
      <c r="E27" s="9">
        <v>43</v>
      </c>
      <c r="F27" s="9"/>
      <c r="G27" s="9">
        <v>44</v>
      </c>
      <c r="H27" s="9"/>
      <c r="I27" s="9">
        <v>346700</v>
      </c>
      <c r="J27" s="9"/>
      <c r="K27" s="9">
        <f t="shared" si="6"/>
        <v>4160400</v>
      </c>
      <c r="L27" s="9">
        <f t="shared" si="12"/>
        <v>852361</v>
      </c>
      <c r="M27" s="9">
        <f t="shared" si="13"/>
        <v>852361</v>
      </c>
      <c r="N27" s="9">
        <f t="shared" si="14"/>
        <v>5865122</v>
      </c>
      <c r="O27" s="9">
        <f t="shared" si="15"/>
        <v>495781</v>
      </c>
      <c r="P27" s="9">
        <f t="shared" si="16"/>
        <v>356580</v>
      </c>
      <c r="Q27" s="9">
        <f t="shared" si="17"/>
        <v>495781</v>
      </c>
      <c r="R27" s="9">
        <f t="shared" si="18"/>
        <v>356580</v>
      </c>
      <c r="S27" s="9">
        <f t="shared" si="20"/>
        <v>381370</v>
      </c>
      <c r="T27" s="9">
        <f t="shared" si="21"/>
        <v>34670</v>
      </c>
    </row>
    <row r="28" spans="1:20" ht="11.25" customHeight="1">
      <c r="A28" s="11">
        <v>22.9</v>
      </c>
      <c r="B28" s="10">
        <v>43831</v>
      </c>
      <c r="C28" s="10">
        <v>44196</v>
      </c>
      <c r="D28" s="9">
        <v>12</v>
      </c>
      <c r="E28" s="9">
        <v>44</v>
      </c>
      <c r="F28" s="9"/>
      <c r="G28" s="9">
        <v>48</v>
      </c>
      <c r="H28" s="9"/>
      <c r="I28" s="9">
        <v>352600</v>
      </c>
      <c r="J28" s="9"/>
      <c r="K28" s="9">
        <f t="shared" si="6"/>
        <v>4231200</v>
      </c>
      <c r="L28" s="9">
        <f t="shared" si="12"/>
        <v>866867</v>
      </c>
      <c r="M28" s="9">
        <f t="shared" si="13"/>
        <v>866867</v>
      </c>
      <c r="N28" s="9">
        <f t="shared" si="14"/>
        <v>5964934</v>
      </c>
      <c r="O28" s="9">
        <f t="shared" si="15"/>
        <v>504218</v>
      </c>
      <c r="P28" s="9">
        <f t="shared" si="16"/>
        <v>362649</v>
      </c>
      <c r="Q28" s="9">
        <f t="shared" si="17"/>
        <v>504218</v>
      </c>
      <c r="R28" s="9">
        <f t="shared" si="18"/>
        <v>362649</v>
      </c>
      <c r="S28" s="9">
        <f t="shared" si="20"/>
        <v>387860</v>
      </c>
      <c r="T28" s="9">
        <f t="shared" si="21"/>
        <v>35260</v>
      </c>
    </row>
    <row r="29" spans="1:20" ht="11.25" customHeight="1">
      <c r="A29" s="11">
        <v>23.9</v>
      </c>
      <c r="B29" s="10">
        <v>43831</v>
      </c>
      <c r="C29" s="10">
        <v>44196</v>
      </c>
      <c r="D29" s="9">
        <v>12</v>
      </c>
      <c r="E29" s="9">
        <v>45</v>
      </c>
      <c r="F29" s="9"/>
      <c r="G29" s="9">
        <v>52</v>
      </c>
      <c r="H29" s="9"/>
      <c r="I29" s="9">
        <v>357200</v>
      </c>
      <c r="J29" s="9"/>
      <c r="K29" s="9">
        <f t="shared" si="6"/>
        <v>4286400</v>
      </c>
      <c r="L29" s="9">
        <f t="shared" si="12"/>
        <v>878176</v>
      </c>
      <c r="M29" s="9">
        <f t="shared" si="13"/>
        <v>878176</v>
      </c>
      <c r="N29" s="9">
        <f t="shared" si="14"/>
        <v>6042752</v>
      </c>
      <c r="O29" s="9">
        <f t="shared" si="15"/>
        <v>510796</v>
      </c>
      <c r="P29" s="9">
        <f t="shared" si="16"/>
        <v>367380</v>
      </c>
      <c r="Q29" s="9">
        <f t="shared" si="17"/>
        <v>510796</v>
      </c>
      <c r="R29" s="9">
        <f t="shared" si="18"/>
        <v>367380</v>
      </c>
      <c r="S29" s="9">
        <f t="shared" si="20"/>
        <v>392920</v>
      </c>
      <c r="T29" s="9">
        <f t="shared" si="21"/>
        <v>35720</v>
      </c>
    </row>
    <row r="30" spans="1:20" ht="11.25" customHeight="1">
      <c r="A30" s="11">
        <v>24.9</v>
      </c>
      <c r="B30" s="10">
        <v>43831</v>
      </c>
      <c r="C30" s="10">
        <v>44196</v>
      </c>
      <c r="D30" s="9">
        <v>12</v>
      </c>
      <c r="E30" s="9">
        <v>46</v>
      </c>
      <c r="F30" s="9"/>
      <c r="G30" s="9">
        <v>56</v>
      </c>
      <c r="H30" s="9"/>
      <c r="I30" s="9">
        <v>361200</v>
      </c>
      <c r="J30" s="9"/>
      <c r="K30" s="9">
        <f t="shared" si="6"/>
        <v>4334400</v>
      </c>
      <c r="L30" s="9">
        <f t="shared" si="12"/>
        <v>888010</v>
      </c>
      <c r="M30" s="9">
        <f t="shared" si="13"/>
        <v>888010</v>
      </c>
      <c r="N30" s="9">
        <f t="shared" si="14"/>
        <v>6110420</v>
      </c>
      <c r="O30" s="9">
        <f t="shared" si="15"/>
        <v>516516</v>
      </c>
      <c r="P30" s="9">
        <f t="shared" si="16"/>
        <v>371494</v>
      </c>
      <c r="Q30" s="9">
        <f t="shared" si="17"/>
        <v>516516</v>
      </c>
      <c r="R30" s="9">
        <f t="shared" si="18"/>
        <v>371494</v>
      </c>
      <c r="S30" s="9">
        <f t="shared" si="20"/>
        <v>397320</v>
      </c>
      <c r="T30" s="9">
        <f t="shared" si="21"/>
        <v>36120</v>
      </c>
    </row>
    <row r="31" spans="1:20" ht="11.25" customHeight="1">
      <c r="A31" s="11">
        <v>25.9</v>
      </c>
      <c r="B31" s="10">
        <v>43831</v>
      </c>
      <c r="C31" s="10">
        <v>44196</v>
      </c>
      <c r="D31" s="9">
        <v>12</v>
      </c>
      <c r="E31" s="9">
        <v>47</v>
      </c>
      <c r="F31" s="9"/>
      <c r="G31" s="9">
        <v>60</v>
      </c>
      <c r="H31" s="9"/>
      <c r="I31" s="9">
        <v>364200</v>
      </c>
      <c r="J31" s="9"/>
      <c r="K31" s="9">
        <f t="shared" si="6"/>
        <v>4370400</v>
      </c>
      <c r="L31" s="9">
        <f t="shared" si="12"/>
        <v>895385</v>
      </c>
      <c r="M31" s="9">
        <f t="shared" si="13"/>
        <v>895385</v>
      </c>
      <c r="N31" s="9">
        <f t="shared" si="14"/>
        <v>6161170</v>
      </c>
      <c r="O31" s="9">
        <f t="shared" si="15"/>
        <v>520806</v>
      </c>
      <c r="P31" s="9">
        <f t="shared" si="16"/>
        <v>374579</v>
      </c>
      <c r="Q31" s="9">
        <f t="shared" si="17"/>
        <v>520806</v>
      </c>
      <c r="R31" s="9">
        <f t="shared" si="18"/>
        <v>374579</v>
      </c>
      <c r="S31" s="9">
        <f t="shared" si="20"/>
        <v>400620</v>
      </c>
      <c r="T31" s="9">
        <f t="shared" si="21"/>
        <v>36420</v>
      </c>
    </row>
    <row r="32" spans="1:20" ht="11.25" customHeight="1">
      <c r="A32" s="11">
        <v>26.9</v>
      </c>
      <c r="B32" s="10">
        <v>43831</v>
      </c>
      <c r="C32" s="10">
        <v>44196</v>
      </c>
      <c r="D32" s="9">
        <v>12</v>
      </c>
      <c r="E32" s="9">
        <v>48</v>
      </c>
      <c r="F32" s="9"/>
      <c r="G32" s="9">
        <v>64</v>
      </c>
      <c r="H32" s="9"/>
      <c r="I32" s="9">
        <v>366600</v>
      </c>
      <c r="J32" s="9"/>
      <c r="K32" s="9">
        <f t="shared" si="6"/>
        <v>4399200</v>
      </c>
      <c r="L32" s="9">
        <f t="shared" si="12"/>
        <v>901286</v>
      </c>
      <c r="M32" s="9">
        <f t="shared" si="13"/>
        <v>901286</v>
      </c>
      <c r="N32" s="9">
        <f t="shared" si="14"/>
        <v>6201772</v>
      </c>
      <c r="O32" s="9">
        <f t="shared" si="15"/>
        <v>524238</v>
      </c>
      <c r="P32" s="9">
        <f t="shared" si="16"/>
        <v>377048</v>
      </c>
      <c r="Q32" s="9">
        <f t="shared" si="17"/>
        <v>524238</v>
      </c>
      <c r="R32" s="9">
        <f t="shared" si="18"/>
        <v>377048</v>
      </c>
      <c r="S32" s="9">
        <f t="shared" si="20"/>
        <v>403260</v>
      </c>
      <c r="T32" s="9">
        <f t="shared" si="21"/>
        <v>36660</v>
      </c>
    </row>
    <row r="33" spans="1:20" ht="11.25" customHeight="1">
      <c r="A33" s="11">
        <v>27.9</v>
      </c>
      <c r="B33" s="10">
        <v>43831</v>
      </c>
      <c r="C33" s="10">
        <v>44196</v>
      </c>
      <c r="D33" s="9">
        <v>12</v>
      </c>
      <c r="E33" s="9">
        <v>49</v>
      </c>
      <c r="F33" s="9"/>
      <c r="G33" s="9">
        <v>68</v>
      </c>
      <c r="H33" s="9"/>
      <c r="I33" s="9">
        <v>369000</v>
      </c>
      <c r="J33" s="9"/>
      <c r="K33" s="9">
        <f t="shared" si="6"/>
        <v>4428000</v>
      </c>
      <c r="L33" s="9">
        <f t="shared" si="12"/>
        <v>907186</v>
      </c>
      <c r="M33" s="9">
        <f t="shared" si="13"/>
        <v>907186</v>
      </c>
      <c r="N33" s="9">
        <f t="shared" si="14"/>
        <v>6242372</v>
      </c>
      <c r="O33" s="9">
        <f t="shared" si="15"/>
        <v>527670</v>
      </c>
      <c r="P33" s="9">
        <f t="shared" si="16"/>
        <v>379516</v>
      </c>
      <c r="Q33" s="9">
        <f t="shared" si="17"/>
        <v>527670</v>
      </c>
      <c r="R33" s="9">
        <f t="shared" si="18"/>
        <v>379516</v>
      </c>
      <c r="S33" s="9">
        <f t="shared" si="20"/>
        <v>405900</v>
      </c>
      <c r="T33" s="9">
        <f t="shared" si="21"/>
        <v>36900</v>
      </c>
    </row>
    <row r="34" spans="1:20" ht="11.25" customHeight="1">
      <c r="A34" s="11">
        <v>28.9</v>
      </c>
      <c r="B34" s="10">
        <v>43831</v>
      </c>
      <c r="C34" s="10">
        <v>44196</v>
      </c>
      <c r="D34" s="9">
        <v>12</v>
      </c>
      <c r="E34" s="9">
        <v>50</v>
      </c>
      <c r="F34" s="9"/>
      <c r="G34" s="9">
        <v>72</v>
      </c>
      <c r="H34" s="9"/>
      <c r="I34" s="9">
        <v>371200</v>
      </c>
      <c r="J34" s="9"/>
      <c r="K34" s="9">
        <f t="shared" si="6"/>
        <v>4454400</v>
      </c>
      <c r="L34" s="9">
        <f t="shared" si="12"/>
        <v>912595</v>
      </c>
      <c r="M34" s="9">
        <f t="shared" si="13"/>
        <v>912595</v>
      </c>
      <c r="N34" s="9">
        <f t="shared" si="14"/>
        <v>6279590</v>
      </c>
      <c r="O34" s="9">
        <f t="shared" si="15"/>
        <v>530816</v>
      </c>
      <c r="P34" s="9">
        <f t="shared" si="16"/>
        <v>381779</v>
      </c>
      <c r="Q34" s="9">
        <f t="shared" si="17"/>
        <v>530816</v>
      </c>
      <c r="R34" s="9">
        <f t="shared" si="18"/>
        <v>381779</v>
      </c>
      <c r="S34" s="9">
        <f t="shared" si="20"/>
        <v>408320</v>
      </c>
      <c r="T34" s="9">
        <f t="shared" si="21"/>
        <v>37120</v>
      </c>
    </row>
    <row r="35" spans="1:20" ht="11.25" customHeight="1">
      <c r="A35" s="11">
        <v>29.9</v>
      </c>
      <c r="B35" s="10">
        <v>43831</v>
      </c>
      <c r="C35" s="10">
        <v>44196</v>
      </c>
      <c r="D35" s="9">
        <v>12</v>
      </c>
      <c r="E35" s="9">
        <v>51</v>
      </c>
      <c r="F35" s="9"/>
      <c r="G35" s="9">
        <v>76</v>
      </c>
      <c r="H35" s="9"/>
      <c r="I35" s="9">
        <v>373400</v>
      </c>
      <c r="J35" s="9"/>
      <c r="K35" s="9">
        <f t="shared" si="6"/>
        <v>4480800</v>
      </c>
      <c r="L35" s="9">
        <f t="shared" si="12"/>
        <v>918003</v>
      </c>
      <c r="M35" s="9">
        <f t="shared" si="13"/>
        <v>918003</v>
      </c>
      <c r="N35" s="9">
        <f t="shared" si="14"/>
        <v>6316806</v>
      </c>
      <c r="O35" s="9">
        <f t="shared" si="15"/>
        <v>533962</v>
      </c>
      <c r="P35" s="9">
        <f t="shared" si="16"/>
        <v>384041</v>
      </c>
      <c r="Q35" s="9">
        <f t="shared" si="17"/>
        <v>533962</v>
      </c>
      <c r="R35" s="9">
        <f t="shared" si="18"/>
        <v>384041</v>
      </c>
      <c r="S35" s="9">
        <f t="shared" si="20"/>
        <v>410740</v>
      </c>
      <c r="T35" s="9">
        <f t="shared" si="21"/>
        <v>37340</v>
      </c>
    </row>
    <row r="36" spans="1:20" ht="11.25" customHeight="1">
      <c r="A36" s="11">
        <v>30.9</v>
      </c>
      <c r="B36" s="10">
        <v>43831</v>
      </c>
      <c r="C36" s="10">
        <v>44196</v>
      </c>
      <c r="D36" s="9">
        <v>12</v>
      </c>
      <c r="E36" s="9">
        <v>52</v>
      </c>
      <c r="F36" s="9"/>
      <c r="G36" s="9">
        <v>80</v>
      </c>
      <c r="H36" s="9"/>
      <c r="I36" s="9">
        <v>375400</v>
      </c>
      <c r="J36" s="9"/>
      <c r="K36" s="9">
        <f t="shared" si="6"/>
        <v>4504800</v>
      </c>
      <c r="L36" s="9">
        <f t="shared" si="12"/>
        <v>922920</v>
      </c>
      <c r="M36" s="9">
        <f t="shared" si="13"/>
        <v>922920</v>
      </c>
      <c r="N36" s="9">
        <f t="shared" si="14"/>
        <v>6350640</v>
      </c>
      <c r="O36" s="9">
        <f t="shared" si="15"/>
        <v>536822</v>
      </c>
      <c r="P36" s="9">
        <f t="shared" si="16"/>
        <v>386098</v>
      </c>
      <c r="Q36" s="9">
        <f t="shared" si="17"/>
        <v>536822</v>
      </c>
      <c r="R36" s="9">
        <f t="shared" si="18"/>
        <v>386098</v>
      </c>
      <c r="S36" s="9">
        <f t="shared" si="20"/>
        <v>412940</v>
      </c>
      <c r="T36" s="9">
        <f t="shared" si="21"/>
        <v>37540</v>
      </c>
    </row>
    <row r="37" spans="1:20" ht="11.25" customHeight="1">
      <c r="A37" s="11">
        <v>31.9</v>
      </c>
      <c r="B37" s="10">
        <v>43831</v>
      </c>
      <c r="C37" s="10">
        <v>44196</v>
      </c>
      <c r="D37" s="9">
        <v>12</v>
      </c>
      <c r="E37" s="9">
        <v>53</v>
      </c>
      <c r="F37" s="9"/>
      <c r="G37" s="9">
        <v>84</v>
      </c>
      <c r="H37" s="9"/>
      <c r="I37" s="9">
        <v>377300</v>
      </c>
      <c r="J37" s="10"/>
      <c r="K37" s="9">
        <f t="shared" si="6"/>
        <v>4527600</v>
      </c>
      <c r="L37" s="9">
        <f t="shared" si="12"/>
        <v>927592</v>
      </c>
      <c r="M37" s="9">
        <f t="shared" si="13"/>
        <v>927592</v>
      </c>
      <c r="N37" s="9">
        <f t="shared" si="14"/>
        <v>6382784</v>
      </c>
      <c r="O37" s="9">
        <f t="shared" si="15"/>
        <v>539539</v>
      </c>
      <c r="P37" s="9">
        <f t="shared" si="16"/>
        <v>388053</v>
      </c>
      <c r="Q37" s="9">
        <f t="shared" si="17"/>
        <v>539539</v>
      </c>
      <c r="R37" s="9">
        <f t="shared" si="18"/>
        <v>388053</v>
      </c>
      <c r="S37" s="9">
        <f>T37+I37</f>
        <v>415030</v>
      </c>
      <c r="T37" s="9">
        <f t="shared" si="21"/>
        <v>37730</v>
      </c>
    </row>
    <row r="38" spans="1:20" ht="11.25" customHeight="1">
      <c r="A38" s="11">
        <v>32.9</v>
      </c>
      <c r="B38" s="10">
        <v>43831</v>
      </c>
      <c r="C38" s="10">
        <v>44196</v>
      </c>
      <c r="D38" s="9">
        <v>12</v>
      </c>
      <c r="E38" s="9">
        <v>54</v>
      </c>
      <c r="F38" s="9"/>
      <c r="G38" s="9">
        <v>88</v>
      </c>
      <c r="H38" s="9"/>
      <c r="I38" s="9">
        <v>379000</v>
      </c>
      <c r="J38" s="10"/>
      <c r="K38" s="9">
        <f t="shared" si="6"/>
        <v>4548000</v>
      </c>
      <c r="L38" s="9">
        <f t="shared" si="12"/>
        <v>931771</v>
      </c>
      <c r="M38" s="9">
        <f t="shared" si="13"/>
        <v>931771</v>
      </c>
      <c r="N38" s="9">
        <f t="shared" si="14"/>
        <v>6411542</v>
      </c>
      <c r="O38" s="9">
        <f t="shared" si="15"/>
        <v>541970</v>
      </c>
      <c r="P38" s="9">
        <f t="shared" si="16"/>
        <v>389801</v>
      </c>
      <c r="Q38" s="9">
        <f t="shared" si="17"/>
        <v>541970</v>
      </c>
      <c r="R38" s="9">
        <f t="shared" si="18"/>
        <v>389801</v>
      </c>
      <c r="S38" s="9">
        <f>T38+I38</f>
        <v>416900</v>
      </c>
      <c r="T38" s="9">
        <f t="shared" si="21"/>
        <v>37900</v>
      </c>
    </row>
    <row r="39" spans="1:20" ht="11.25" customHeight="1">
      <c r="A39" s="11">
        <v>33.9</v>
      </c>
      <c r="B39" s="10">
        <v>43831</v>
      </c>
      <c r="C39" s="10">
        <v>44196</v>
      </c>
      <c r="D39" s="9">
        <v>12</v>
      </c>
      <c r="E39" s="9">
        <v>55</v>
      </c>
      <c r="F39" s="9"/>
      <c r="G39" s="9">
        <v>92</v>
      </c>
      <c r="H39" s="9"/>
      <c r="I39" s="9">
        <v>380700</v>
      </c>
      <c r="J39" s="10"/>
      <c r="K39" s="9">
        <f t="shared" si="6"/>
        <v>4568400</v>
      </c>
      <c r="L39" s="9">
        <f t="shared" si="12"/>
        <v>935950</v>
      </c>
      <c r="M39" s="9">
        <f t="shared" si="13"/>
        <v>935950</v>
      </c>
      <c r="N39" s="9">
        <f t="shared" si="14"/>
        <v>6440300</v>
      </c>
      <c r="O39" s="9">
        <f t="shared" ref="O39:O40" si="22">INT(S39*1.3)</f>
        <v>544401</v>
      </c>
      <c r="P39" s="9">
        <f t="shared" ref="P39:P40" si="23">INT(S39*0.935)</f>
        <v>391549</v>
      </c>
      <c r="Q39" s="9">
        <f t="shared" ref="Q39:Q40" si="24">INT(S39*1.3)</f>
        <v>544401</v>
      </c>
      <c r="R39" s="9">
        <f t="shared" ref="R39:R40" si="25">INT(S39*0.935)</f>
        <v>391549</v>
      </c>
      <c r="S39" s="9">
        <f>T39+I39</f>
        <v>418770</v>
      </c>
      <c r="T39" s="9">
        <f t="shared" si="21"/>
        <v>38070</v>
      </c>
    </row>
    <row r="40" spans="1:20" ht="11.25" customHeight="1">
      <c r="A40" s="11">
        <v>34.9</v>
      </c>
      <c r="B40" s="10">
        <v>43831</v>
      </c>
      <c r="C40" s="10">
        <v>44196</v>
      </c>
      <c r="D40" s="9">
        <v>12</v>
      </c>
      <c r="E40" s="9">
        <v>56</v>
      </c>
      <c r="F40" s="9"/>
      <c r="G40" s="9">
        <v>92</v>
      </c>
      <c r="H40" s="9"/>
      <c r="I40" s="9">
        <v>380700</v>
      </c>
      <c r="J40" s="9"/>
      <c r="K40" s="9">
        <f t="shared" si="6"/>
        <v>4568400</v>
      </c>
      <c r="L40" s="9">
        <f t="shared" si="12"/>
        <v>935950</v>
      </c>
      <c r="M40" s="9">
        <f t="shared" si="13"/>
        <v>935950</v>
      </c>
      <c r="N40" s="9">
        <f t="shared" si="14"/>
        <v>6440300</v>
      </c>
      <c r="O40" s="9">
        <f t="shared" si="22"/>
        <v>544401</v>
      </c>
      <c r="P40" s="9">
        <f t="shared" si="23"/>
        <v>391549</v>
      </c>
      <c r="Q40" s="9">
        <f t="shared" si="24"/>
        <v>544401</v>
      </c>
      <c r="R40" s="9">
        <f t="shared" si="25"/>
        <v>391549</v>
      </c>
      <c r="S40" s="9">
        <f>T40+I40</f>
        <v>418770</v>
      </c>
      <c r="T40" s="9">
        <f t="shared" si="21"/>
        <v>38070</v>
      </c>
    </row>
    <row r="41" spans="1:20" ht="11.25" customHeight="1">
      <c r="A41" s="11">
        <v>35.9</v>
      </c>
      <c r="B41" s="10">
        <v>43831</v>
      </c>
      <c r="C41" s="10">
        <v>44196</v>
      </c>
      <c r="D41" s="9">
        <v>12</v>
      </c>
      <c r="E41" s="9">
        <v>57</v>
      </c>
      <c r="F41" s="9"/>
      <c r="G41" s="9">
        <v>92</v>
      </c>
      <c r="H41" s="9"/>
      <c r="I41" s="9">
        <v>380700</v>
      </c>
      <c r="J41" s="9"/>
      <c r="K41" s="9">
        <f t="shared" si="6"/>
        <v>4568400</v>
      </c>
      <c r="L41" s="9">
        <f t="shared" si="12"/>
        <v>935950</v>
      </c>
      <c r="M41" s="9">
        <f t="shared" si="13"/>
        <v>935950</v>
      </c>
      <c r="N41" s="9">
        <f t="shared" si="14"/>
        <v>6440300</v>
      </c>
      <c r="O41" s="9">
        <f t="shared" si="15"/>
        <v>544401</v>
      </c>
      <c r="P41" s="9">
        <f t="shared" si="16"/>
        <v>391549</v>
      </c>
      <c r="Q41" s="9">
        <f t="shared" si="17"/>
        <v>544401</v>
      </c>
      <c r="R41" s="9">
        <f t="shared" si="18"/>
        <v>391549</v>
      </c>
      <c r="S41" s="9">
        <f t="shared" ref="S41:S43" si="26">T41+I41</f>
        <v>418770</v>
      </c>
      <c r="T41" s="9">
        <f t="shared" si="21"/>
        <v>38070</v>
      </c>
    </row>
    <row r="42" spans="1:20" ht="11.25" customHeight="1">
      <c r="A42" s="11">
        <v>36.9</v>
      </c>
      <c r="B42" s="10">
        <v>43831</v>
      </c>
      <c r="C42" s="10">
        <v>44196</v>
      </c>
      <c r="D42" s="9">
        <v>12</v>
      </c>
      <c r="E42" s="9">
        <v>58</v>
      </c>
      <c r="F42" s="9"/>
      <c r="G42" s="9">
        <v>92</v>
      </c>
      <c r="H42" s="9"/>
      <c r="I42" s="9">
        <v>380700</v>
      </c>
      <c r="J42" s="9"/>
      <c r="K42" s="9">
        <f t="shared" si="6"/>
        <v>4568400</v>
      </c>
      <c r="L42" s="9">
        <f t="shared" si="12"/>
        <v>935950</v>
      </c>
      <c r="M42" s="9">
        <f t="shared" si="13"/>
        <v>935950</v>
      </c>
      <c r="N42" s="9">
        <f t="shared" si="14"/>
        <v>6440300</v>
      </c>
      <c r="O42" s="9">
        <f t="shared" si="15"/>
        <v>544401</v>
      </c>
      <c r="P42" s="9">
        <f t="shared" si="16"/>
        <v>391549</v>
      </c>
      <c r="Q42" s="9">
        <f t="shared" si="17"/>
        <v>544401</v>
      </c>
      <c r="R42" s="9">
        <f t="shared" si="18"/>
        <v>391549</v>
      </c>
      <c r="S42" s="9">
        <f t="shared" si="26"/>
        <v>418770</v>
      </c>
      <c r="T42" s="9">
        <f t="shared" si="21"/>
        <v>38070</v>
      </c>
    </row>
    <row r="43" spans="1:20" ht="11.25" customHeight="1">
      <c r="A43" s="11">
        <v>37.9</v>
      </c>
      <c r="B43" s="10">
        <v>43831</v>
      </c>
      <c r="C43" s="10">
        <v>44196</v>
      </c>
      <c r="D43" s="9">
        <v>12</v>
      </c>
      <c r="E43" s="9">
        <v>59</v>
      </c>
      <c r="F43" s="9"/>
      <c r="G43" s="9">
        <v>92</v>
      </c>
      <c r="H43" s="9"/>
      <c r="I43" s="9">
        <v>380700</v>
      </c>
      <c r="J43" s="9"/>
      <c r="K43" s="9">
        <f t="shared" si="6"/>
        <v>4568400</v>
      </c>
      <c r="L43" s="9">
        <f>O43+P43</f>
        <v>935950</v>
      </c>
      <c r="M43" s="9">
        <f t="shared" si="13"/>
        <v>935950</v>
      </c>
      <c r="N43" s="9">
        <f t="shared" si="14"/>
        <v>6440300</v>
      </c>
      <c r="O43" s="9">
        <f t="shared" si="15"/>
        <v>544401</v>
      </c>
      <c r="P43" s="9">
        <f t="shared" si="16"/>
        <v>391549</v>
      </c>
      <c r="Q43" s="9">
        <f t="shared" si="17"/>
        <v>544401</v>
      </c>
      <c r="R43" s="9">
        <f t="shared" si="18"/>
        <v>391549</v>
      </c>
      <c r="S43" s="9">
        <f t="shared" si="26"/>
        <v>418770</v>
      </c>
      <c r="T43" s="9">
        <f t="shared" si="21"/>
        <v>38070</v>
      </c>
    </row>
    <row r="44" spans="1:20" s="34" customFormat="1" ht="11.25" customHeight="1">
      <c r="A44" s="13">
        <v>38</v>
      </c>
      <c r="B44" s="30">
        <v>43831</v>
      </c>
      <c r="C44" s="30">
        <v>43921</v>
      </c>
      <c r="D44" s="31">
        <v>3</v>
      </c>
      <c r="E44" s="32">
        <v>60</v>
      </c>
      <c r="F44" s="32"/>
      <c r="G44" s="32">
        <v>92</v>
      </c>
      <c r="H44" s="32"/>
      <c r="I44" s="32">
        <v>380700</v>
      </c>
      <c r="J44" s="33"/>
      <c r="K44" s="32">
        <f t="shared" si="6"/>
        <v>1142100</v>
      </c>
      <c r="L44" s="32">
        <f t="shared" si="12"/>
        <v>0</v>
      </c>
      <c r="M44" s="32">
        <f t="shared" si="13"/>
        <v>0</v>
      </c>
      <c r="N44" s="32">
        <f t="shared" si="14"/>
        <v>1142100</v>
      </c>
      <c r="O44" s="32"/>
      <c r="P44" s="32"/>
      <c r="Q44" s="32"/>
      <c r="R44" s="32"/>
      <c r="S44" s="32"/>
      <c r="T44" s="32"/>
    </row>
    <row r="45" spans="1:20">
      <c r="K45" s="15">
        <f t="shared" ref="K45:M45" si="27">SUM(K3:K44)</f>
        <v>140333100</v>
      </c>
      <c r="L45" s="15">
        <f t="shared" si="27"/>
        <v>28009368</v>
      </c>
      <c r="M45" s="15">
        <f t="shared" si="27"/>
        <v>28009368</v>
      </c>
      <c r="N45" s="15">
        <f>SUM(N3:N44)</f>
        <v>196351836</v>
      </c>
    </row>
  </sheetData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81C12-FAD1-46F9-85D2-D591188BCAC7}">
  <dimension ref="A1:S167"/>
  <sheetViews>
    <sheetView view="pageBreakPreview" topLeftCell="A10" zoomScale="60" zoomScaleNormal="100" workbookViewId="0">
      <selection activeCell="J29" sqref="J29"/>
    </sheetView>
  </sheetViews>
  <sheetFormatPr defaultColWidth="16" defaultRowHeight="13.2"/>
  <cols>
    <col min="1" max="1" width="3.21875" customWidth="1"/>
    <col min="2" max="2" width="7.6640625" customWidth="1"/>
    <col min="3" max="3" width="7.88671875" customWidth="1"/>
    <col min="4" max="4" width="9.77734375" customWidth="1"/>
    <col min="5" max="5" width="10.6640625" customWidth="1"/>
    <col min="6" max="6" width="7.88671875" customWidth="1"/>
    <col min="7" max="7" width="5.33203125" customWidth="1"/>
    <col min="8" max="8" width="7.88671875" customWidth="1"/>
    <col min="9" max="9" width="4.77734375" customWidth="1"/>
    <col min="10" max="11" width="7.88671875" customWidth="1"/>
    <col min="12" max="12" width="8.33203125" customWidth="1"/>
    <col min="13" max="13" width="12.77734375" customWidth="1"/>
    <col min="14" max="20" width="12" customWidth="1"/>
    <col min="21" max="22" width="9.88671875" customWidth="1"/>
    <col min="23" max="23" width="8.21875" customWidth="1"/>
  </cols>
  <sheetData>
    <row r="1" spans="1:19">
      <c r="A1" s="236" t="s">
        <v>72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 t="s">
        <v>71</v>
      </c>
      <c r="N1" s="237"/>
      <c r="O1" s="237"/>
      <c r="P1" s="237"/>
      <c r="Q1" s="237"/>
      <c r="R1" s="237"/>
      <c r="S1" s="237"/>
    </row>
    <row r="2" spans="1:19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8"/>
      <c r="N2" s="238"/>
      <c r="O2" s="238"/>
      <c r="P2" s="238"/>
      <c r="Q2" s="238"/>
      <c r="R2" s="238"/>
      <c r="S2" s="238"/>
    </row>
    <row r="3" spans="1:19" ht="13.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239"/>
      <c r="N3" s="240" t="s">
        <v>66</v>
      </c>
      <c r="O3" s="240" t="s">
        <v>67</v>
      </c>
      <c r="P3" s="241" t="s">
        <v>68</v>
      </c>
      <c r="Q3" s="240" t="s">
        <v>65</v>
      </c>
      <c r="R3" s="235" t="s">
        <v>69</v>
      </c>
      <c r="S3" s="235" t="s">
        <v>70</v>
      </c>
    </row>
    <row r="4" spans="1:19">
      <c r="A4" s="19">
        <v>1</v>
      </c>
      <c r="B4" s="17" t="s">
        <v>55</v>
      </c>
      <c r="C4" s="19"/>
      <c r="D4" s="19"/>
      <c r="E4" s="19"/>
      <c r="F4" s="19"/>
      <c r="G4" s="19"/>
      <c r="H4" s="19"/>
      <c r="I4" s="19"/>
      <c r="J4" s="19"/>
      <c r="K4" s="19"/>
      <c r="M4" s="239"/>
      <c r="N4" s="240"/>
      <c r="O4" s="240"/>
      <c r="P4" s="241"/>
      <c r="Q4" s="240"/>
      <c r="R4" s="235"/>
      <c r="S4" s="235"/>
    </row>
    <row r="5" spans="1:19">
      <c r="A5" s="19"/>
      <c r="B5" s="19" t="s">
        <v>47</v>
      </c>
      <c r="C5" t="s">
        <v>57</v>
      </c>
      <c r="D5" s="19"/>
      <c r="E5" s="19"/>
      <c r="F5" s="19"/>
      <c r="G5" s="19"/>
      <c r="H5" s="19"/>
      <c r="I5" s="19"/>
      <c r="J5" s="19"/>
      <c r="K5" s="19"/>
      <c r="M5" s="28" t="s">
        <v>60</v>
      </c>
      <c r="N5" s="38">
        <f>'6級到達（旧）'!K47</f>
        <v>142040400</v>
      </c>
      <c r="O5" s="38">
        <f>'6級到達（新）専門事務主任導入後'!K47</f>
        <v>141585900</v>
      </c>
      <c r="P5" s="38">
        <f>'6級到達（新）6級昇格短縮後'!K47</f>
        <v>141945000</v>
      </c>
      <c r="Q5" s="38">
        <f>'4級どまり（新）専門事務主任導入後 (2)'!K45</f>
        <v>140333100</v>
      </c>
      <c r="R5" s="38">
        <f>Q5-P5</f>
        <v>-1611900</v>
      </c>
      <c r="S5" s="38">
        <f>P5-N5</f>
        <v>-95400</v>
      </c>
    </row>
    <row r="6" spans="1:19">
      <c r="A6" s="19"/>
      <c r="B6" s="19" t="s">
        <v>48</v>
      </c>
      <c r="C6" t="s">
        <v>58</v>
      </c>
      <c r="D6" s="19"/>
      <c r="E6" s="19"/>
      <c r="F6" s="19"/>
      <c r="G6" s="19"/>
      <c r="H6" s="19"/>
      <c r="I6" s="19"/>
      <c r="J6" s="19"/>
      <c r="K6" s="19"/>
      <c r="M6" s="28" t="s">
        <v>61</v>
      </c>
      <c r="N6" s="38">
        <f>'6級到達（旧）'!L47</f>
        <v>28632401</v>
      </c>
      <c r="O6" s="38">
        <f>'6級到達（新）専門事務主任導入後'!L47</f>
        <v>28445106</v>
      </c>
      <c r="P6" s="38">
        <f>'6級到達（新）6級昇格短縮後'!L47</f>
        <v>28608702</v>
      </c>
      <c r="Q6" s="38">
        <f>'4級どまり（新）専門事務主任導入後 (2)'!L45</f>
        <v>28009368</v>
      </c>
      <c r="R6" s="38">
        <f t="shared" ref="R6:R8" si="0">Q6-P6</f>
        <v>-599334</v>
      </c>
      <c r="S6" s="38">
        <f t="shared" ref="S6:S8" si="1">P6-N6</f>
        <v>-23699</v>
      </c>
    </row>
    <row r="7" spans="1:19">
      <c r="A7" s="19"/>
      <c r="B7" s="19" t="s">
        <v>49</v>
      </c>
      <c r="C7" t="s">
        <v>59</v>
      </c>
      <c r="D7" s="19"/>
      <c r="E7" s="19"/>
      <c r="F7" s="19"/>
      <c r="G7" s="19"/>
      <c r="H7" s="19"/>
      <c r="I7" s="19"/>
      <c r="J7" s="19"/>
      <c r="K7" s="19"/>
      <c r="M7" s="28" t="s">
        <v>62</v>
      </c>
      <c r="N7" s="38">
        <f>'6級到達（旧）'!M47</f>
        <v>28632401</v>
      </c>
      <c r="O7" s="38">
        <f>'6級到達（新）専門事務主任導入後'!M47</f>
        <v>28445106</v>
      </c>
      <c r="P7" s="38">
        <f>'6級到達（新）6級昇格短縮後'!M47</f>
        <v>28608702</v>
      </c>
      <c r="Q7" s="38">
        <f>'4級どまり（新）専門事務主任導入後 (2)'!M45</f>
        <v>28009368</v>
      </c>
      <c r="R7" s="38">
        <f t="shared" si="0"/>
        <v>-599334</v>
      </c>
      <c r="S7" s="38">
        <f t="shared" si="1"/>
        <v>-23699</v>
      </c>
    </row>
    <row r="8" spans="1:19">
      <c r="A8" s="19"/>
      <c r="B8" s="19" t="s">
        <v>50</v>
      </c>
      <c r="C8" t="s">
        <v>56</v>
      </c>
      <c r="D8" s="19"/>
      <c r="E8" s="19"/>
      <c r="F8" s="19"/>
      <c r="G8" s="19"/>
      <c r="H8" s="19"/>
      <c r="I8" s="19"/>
      <c r="J8" s="19"/>
      <c r="K8" s="19"/>
      <c r="M8" s="28" t="s">
        <v>63</v>
      </c>
      <c r="N8" s="38">
        <f>J40</f>
        <v>21713225</v>
      </c>
      <c r="O8" s="38">
        <f>J44</f>
        <v>21713225</v>
      </c>
      <c r="P8" s="38">
        <f>J46</f>
        <v>21765705</v>
      </c>
      <c r="Q8" s="38">
        <f>J42</f>
        <v>19788816</v>
      </c>
      <c r="R8" s="38">
        <f t="shared" si="0"/>
        <v>-1976889</v>
      </c>
      <c r="S8" s="38">
        <f t="shared" si="1"/>
        <v>52480</v>
      </c>
    </row>
    <row r="9" spans="1:19">
      <c r="A9" s="19"/>
      <c r="B9" s="19"/>
      <c r="D9" s="19"/>
      <c r="E9" s="19"/>
      <c r="F9" s="19"/>
      <c r="G9" s="19"/>
      <c r="H9" s="19"/>
      <c r="I9" s="19"/>
      <c r="J9" s="19"/>
      <c r="K9" s="19"/>
      <c r="M9" s="28" t="s">
        <v>64</v>
      </c>
      <c r="N9" s="38">
        <f>SUM(N5:N8)</f>
        <v>221018427</v>
      </c>
      <c r="O9" s="38">
        <f>SUM(O5:O8)</f>
        <v>220189337</v>
      </c>
      <c r="P9" s="38">
        <f t="shared" ref="P9:S9" si="2">SUM(P5:P8)</f>
        <v>220928109</v>
      </c>
      <c r="Q9" s="38">
        <f t="shared" si="2"/>
        <v>216140652</v>
      </c>
      <c r="R9" s="38">
        <f t="shared" si="2"/>
        <v>-4787457</v>
      </c>
      <c r="S9" s="38">
        <f t="shared" si="2"/>
        <v>-90318</v>
      </c>
    </row>
    <row r="10" spans="1:19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N10" s="20"/>
    </row>
    <row r="11" spans="1:19">
      <c r="A11">
        <v>2</v>
      </c>
      <c r="B11" t="s">
        <v>73</v>
      </c>
    </row>
    <row r="12" spans="1:19">
      <c r="B12" s="242" t="s">
        <v>42</v>
      </c>
      <c r="C12" s="242"/>
      <c r="D12" s="242"/>
      <c r="E12" s="242"/>
      <c r="F12" s="242"/>
      <c r="G12" s="242"/>
      <c r="H12" s="21"/>
      <c r="I12" s="243">
        <f>'6級到達（旧）'!N47</f>
        <v>199305202</v>
      </c>
      <c r="J12" s="243"/>
      <c r="K12" s="243"/>
      <c r="L12" s="243"/>
    </row>
    <row r="13" spans="1:19">
      <c r="B13" s="242" t="s">
        <v>32</v>
      </c>
      <c r="C13" s="242"/>
      <c r="D13" s="242"/>
      <c r="E13" s="242"/>
      <c r="F13" s="242"/>
      <c r="G13" s="242"/>
      <c r="H13" s="21"/>
      <c r="I13" s="243">
        <f>'4級どまり（新）専門事務主任導入後 (2)'!N45</f>
        <v>196351836</v>
      </c>
      <c r="J13" s="243"/>
      <c r="K13" s="245"/>
      <c r="L13" s="245"/>
    </row>
    <row r="14" spans="1:19">
      <c r="B14" s="242" t="s">
        <v>33</v>
      </c>
      <c r="C14" s="242"/>
      <c r="D14" s="242"/>
      <c r="E14" s="242"/>
      <c r="F14" s="242"/>
      <c r="G14" s="242"/>
      <c r="H14" s="21"/>
      <c r="I14" s="243">
        <f>'6級到達（新）専門事務主任導入後'!N47</f>
        <v>198476112</v>
      </c>
      <c r="J14" s="243"/>
      <c r="K14" s="243"/>
      <c r="L14" s="243"/>
    </row>
    <row r="15" spans="1:19">
      <c r="B15" s="242" t="s">
        <v>40</v>
      </c>
      <c r="C15" s="242"/>
      <c r="D15" s="242"/>
      <c r="E15" s="242"/>
      <c r="F15" s="242"/>
      <c r="G15" s="242"/>
      <c r="H15" s="21"/>
      <c r="I15" s="243">
        <f>'6級到達（新）6級昇格短縮後'!N47</f>
        <v>199162404</v>
      </c>
      <c r="J15" s="243"/>
      <c r="K15" s="243"/>
      <c r="L15" s="243"/>
    </row>
    <row r="16" spans="1:19">
      <c r="B16" s="21"/>
      <c r="C16" s="21"/>
      <c r="D16" s="21"/>
      <c r="E16" s="21"/>
      <c r="F16" s="21"/>
      <c r="G16" s="21"/>
      <c r="H16" s="21"/>
      <c r="I16" s="21"/>
      <c r="J16" s="22"/>
      <c r="K16" s="22"/>
      <c r="L16" s="22"/>
      <c r="M16" s="22"/>
    </row>
    <row r="17" spans="2:13">
      <c r="B17" s="21"/>
      <c r="C17" s="21"/>
      <c r="D17" s="21"/>
      <c r="E17" s="21"/>
      <c r="F17" s="21"/>
      <c r="G17" s="21"/>
      <c r="H17" s="21"/>
      <c r="I17" s="21"/>
      <c r="J17" s="22"/>
      <c r="K17" s="22"/>
      <c r="L17" s="22"/>
      <c r="M17" s="22"/>
    </row>
    <row r="18" spans="2:13">
      <c r="B18" s="21"/>
      <c r="C18" s="21"/>
      <c r="D18" s="21"/>
      <c r="E18" s="21"/>
      <c r="F18" s="21"/>
      <c r="G18" s="21"/>
      <c r="H18" s="21"/>
      <c r="I18" s="21"/>
      <c r="J18" s="22"/>
      <c r="K18" s="22"/>
      <c r="L18" s="22"/>
      <c r="M18" s="22"/>
    </row>
    <row r="19" spans="2:13">
      <c r="B19" s="21"/>
      <c r="C19" s="21"/>
      <c r="D19" s="21"/>
      <c r="E19" s="21"/>
      <c r="F19" s="21"/>
      <c r="G19" s="21"/>
      <c r="H19" s="21"/>
      <c r="I19" s="21"/>
      <c r="J19" s="22"/>
      <c r="K19" s="22"/>
      <c r="L19" s="22"/>
      <c r="M19" s="22"/>
    </row>
    <row r="20" spans="2:13">
      <c r="B20" s="21"/>
      <c r="C20" s="21"/>
      <c r="D20" s="21"/>
      <c r="E20" s="21"/>
      <c r="F20" s="21"/>
      <c r="G20" s="21"/>
      <c r="H20" s="21"/>
      <c r="I20" s="21"/>
      <c r="J20" s="22"/>
      <c r="K20" s="22"/>
      <c r="L20" s="22"/>
      <c r="M20" s="22"/>
    </row>
    <row r="21" spans="2:13">
      <c r="B21" s="21"/>
      <c r="C21" s="21"/>
      <c r="D21" s="21"/>
      <c r="E21" s="21"/>
      <c r="F21" s="21"/>
      <c r="G21" s="21"/>
      <c r="H21" s="21"/>
      <c r="I21" s="21"/>
      <c r="J21" s="22"/>
      <c r="K21" s="22"/>
      <c r="L21" s="22"/>
      <c r="M21" s="22"/>
    </row>
    <row r="22" spans="2:13">
      <c r="B22" s="21"/>
      <c r="C22" s="21"/>
      <c r="D22" s="21"/>
      <c r="E22" s="21"/>
      <c r="F22" s="21"/>
      <c r="G22" s="21"/>
      <c r="H22" s="21"/>
      <c r="I22" s="21"/>
      <c r="J22" s="22"/>
      <c r="K22" s="22"/>
      <c r="L22" s="22"/>
      <c r="M22" s="22"/>
    </row>
    <row r="23" spans="2:13">
      <c r="B23" s="21"/>
      <c r="C23" s="21"/>
      <c r="D23" s="21"/>
      <c r="E23" s="21"/>
      <c r="F23" s="21"/>
      <c r="G23" s="21"/>
      <c r="H23" s="21"/>
      <c r="I23" s="21"/>
      <c r="J23" s="22"/>
      <c r="K23" s="22"/>
      <c r="L23" s="22"/>
      <c r="M23" s="22"/>
    </row>
    <row r="24" spans="2:13">
      <c r="B24" s="21"/>
      <c r="C24" s="21"/>
      <c r="D24" s="21"/>
      <c r="E24" s="21"/>
      <c r="F24" s="21"/>
      <c r="G24" s="21"/>
      <c r="H24" s="21"/>
      <c r="I24" s="21"/>
      <c r="J24" s="22"/>
      <c r="K24" s="22"/>
      <c r="L24" s="22"/>
      <c r="M24" s="22"/>
    </row>
    <row r="25" spans="2:13">
      <c r="B25" s="21"/>
      <c r="C25" s="21"/>
      <c r="D25" s="21"/>
      <c r="E25" s="21"/>
      <c r="F25" s="21"/>
      <c r="G25" s="21"/>
      <c r="H25" s="21"/>
      <c r="I25" s="21"/>
      <c r="J25" s="22"/>
      <c r="K25" s="22"/>
      <c r="L25" s="22"/>
      <c r="M25" s="22"/>
    </row>
    <row r="26" spans="2:13">
      <c r="B26" s="21"/>
      <c r="C26" s="21"/>
      <c r="D26" s="21"/>
      <c r="E26" s="21"/>
      <c r="F26" s="21"/>
      <c r="G26" s="21"/>
      <c r="H26" s="21"/>
      <c r="I26" s="21"/>
      <c r="J26" s="22"/>
      <c r="K26" s="22"/>
      <c r="L26" s="22"/>
      <c r="M26" s="22"/>
    </row>
    <row r="27" spans="2:13">
      <c r="B27" s="21"/>
      <c r="C27" s="21"/>
      <c r="D27" s="21"/>
      <c r="E27" s="21"/>
      <c r="F27" s="21"/>
      <c r="G27" s="21"/>
      <c r="H27" s="21"/>
      <c r="I27" s="21"/>
      <c r="J27" s="22"/>
      <c r="K27" s="22"/>
      <c r="L27" s="22"/>
      <c r="M27" s="22"/>
    </row>
    <row r="28" spans="2:13">
      <c r="B28" s="21"/>
      <c r="C28" s="21"/>
      <c r="D28" s="21"/>
      <c r="E28" s="21"/>
      <c r="F28" s="21"/>
      <c r="G28" s="21"/>
      <c r="H28" s="21"/>
      <c r="I28" s="21"/>
      <c r="J28" s="22"/>
      <c r="K28" s="22"/>
      <c r="L28" s="22"/>
      <c r="M28" s="22"/>
    </row>
    <row r="29" spans="2:13">
      <c r="B29" s="21"/>
      <c r="C29" s="21"/>
      <c r="D29" s="21"/>
      <c r="E29" s="21"/>
      <c r="F29" s="21"/>
      <c r="G29" s="21"/>
      <c r="H29" s="21"/>
      <c r="I29" s="21"/>
      <c r="J29" s="22"/>
      <c r="K29" s="22"/>
      <c r="L29" s="22"/>
      <c r="M29" s="22"/>
    </row>
    <row r="30" spans="2:13">
      <c r="B30" s="21"/>
      <c r="C30" s="21"/>
      <c r="D30" s="21"/>
      <c r="E30" s="21"/>
      <c r="F30" s="21"/>
      <c r="G30" s="21"/>
      <c r="H30" s="21"/>
      <c r="I30" s="21"/>
      <c r="J30" s="22"/>
      <c r="K30" s="22"/>
      <c r="L30" s="22"/>
      <c r="M30" s="22"/>
    </row>
    <row r="31" spans="2:13">
      <c r="B31" s="21"/>
      <c r="C31" s="21"/>
      <c r="D31" s="21"/>
      <c r="E31" s="21"/>
      <c r="F31" s="21"/>
      <c r="G31" s="21"/>
      <c r="H31" s="21"/>
      <c r="I31" s="21"/>
      <c r="J31" s="22"/>
      <c r="K31" s="22"/>
      <c r="L31" s="22"/>
      <c r="M31" s="22"/>
    </row>
    <row r="32" spans="2:13">
      <c r="B32" s="21"/>
      <c r="C32" s="21"/>
      <c r="D32" s="21"/>
      <c r="E32" s="21"/>
      <c r="F32" s="21"/>
      <c r="G32" s="21"/>
      <c r="H32" s="21"/>
      <c r="I32" s="21"/>
      <c r="J32" s="22"/>
      <c r="K32" s="22"/>
      <c r="L32" s="22"/>
      <c r="M32" s="22"/>
    </row>
    <row r="33" spans="1:13">
      <c r="B33" s="21"/>
      <c r="C33" s="21"/>
      <c r="D33" s="21"/>
      <c r="E33" s="21"/>
      <c r="F33" s="21"/>
      <c r="G33" s="21"/>
      <c r="H33" s="21"/>
      <c r="I33" s="21"/>
      <c r="J33" s="22"/>
      <c r="K33" s="22"/>
      <c r="L33" s="22"/>
      <c r="M33" s="22"/>
    </row>
    <row r="34" spans="1:13">
      <c r="B34" s="21"/>
      <c r="C34" s="21"/>
      <c r="D34" s="21"/>
      <c r="E34" s="21"/>
      <c r="F34" s="21"/>
      <c r="G34" s="21"/>
      <c r="H34" s="21"/>
      <c r="I34" s="21"/>
      <c r="J34" s="22"/>
      <c r="K34" s="22"/>
      <c r="L34" s="22"/>
      <c r="M34" s="22"/>
    </row>
    <row r="35" spans="1:13">
      <c r="B35" s="21"/>
      <c r="C35" s="21"/>
      <c r="D35" s="21"/>
      <c r="E35" s="21"/>
      <c r="F35" s="21"/>
      <c r="G35" s="21"/>
      <c r="H35" s="21"/>
      <c r="I35" s="21"/>
      <c r="J35" s="22"/>
      <c r="K35" s="22"/>
      <c r="L35" s="22"/>
      <c r="M35" s="22"/>
    </row>
    <row r="36" spans="1:13">
      <c r="A36">
        <v>3</v>
      </c>
      <c r="B36" t="s">
        <v>74</v>
      </c>
      <c r="K36" s="20"/>
    </row>
    <row r="37" spans="1:13">
      <c r="B37" t="s">
        <v>30</v>
      </c>
      <c r="C37" t="s">
        <v>31</v>
      </c>
    </row>
    <row r="38" spans="1:13">
      <c r="B38" s="246"/>
      <c r="C38" s="246"/>
      <c r="D38" s="246"/>
      <c r="E38" s="19"/>
      <c r="F38" s="19"/>
    </row>
    <row r="39" spans="1:13">
      <c r="B39" t="s">
        <v>41</v>
      </c>
    </row>
    <row r="40" spans="1:13">
      <c r="B40" s="18">
        <f>'6級到達（旧）'!I46</f>
        <v>400600</v>
      </c>
      <c r="C40" s="19" t="s">
        <v>36</v>
      </c>
      <c r="D40" s="17">
        <v>47.709000000000003</v>
      </c>
      <c r="E40" s="19" t="s">
        <v>37</v>
      </c>
      <c r="F40" s="1">
        <v>43350</v>
      </c>
      <c r="G40" s="19" t="s">
        <v>36</v>
      </c>
      <c r="H40">
        <v>60</v>
      </c>
      <c r="I40" s="19" t="s">
        <v>38</v>
      </c>
      <c r="J40" s="244">
        <f>INT((B40*D40)+(F40*H40))</f>
        <v>21713225</v>
      </c>
      <c r="K40" s="244"/>
    </row>
    <row r="41" spans="1:13">
      <c r="B41" t="s">
        <v>34</v>
      </c>
    </row>
    <row r="42" spans="1:13">
      <c r="B42" s="18">
        <f>'4級どまり（新）専門事務主任導入後 (2)'!I42</f>
        <v>380700</v>
      </c>
      <c r="C42" s="19" t="s">
        <v>36</v>
      </c>
      <c r="D42" s="17">
        <v>47.709000000000003</v>
      </c>
      <c r="E42" s="19" t="s">
        <v>37</v>
      </c>
      <c r="F42" s="26">
        <v>27100</v>
      </c>
      <c r="G42" s="19" t="s">
        <v>36</v>
      </c>
      <c r="H42">
        <v>60</v>
      </c>
      <c r="I42" s="19" t="s">
        <v>38</v>
      </c>
      <c r="J42" s="244">
        <f>INT((B42*D42)+(F42*H42))</f>
        <v>19788816</v>
      </c>
      <c r="K42" s="244"/>
      <c r="M42" s="20"/>
    </row>
    <row r="43" spans="1:13">
      <c r="B43" t="s">
        <v>35</v>
      </c>
    </row>
    <row r="44" spans="1:13">
      <c r="B44" s="18">
        <f>'6級到達（新）専門事務主任導入後'!I46</f>
        <v>400600</v>
      </c>
      <c r="C44" s="19" t="s">
        <v>36</v>
      </c>
      <c r="D44" s="17">
        <v>47.709000000000003</v>
      </c>
      <c r="E44" s="19" t="s">
        <v>37</v>
      </c>
      <c r="F44" s="1">
        <v>43350</v>
      </c>
      <c r="G44" s="19" t="s">
        <v>36</v>
      </c>
      <c r="H44">
        <v>60</v>
      </c>
      <c r="I44" s="19" t="s">
        <v>38</v>
      </c>
      <c r="J44" s="244">
        <f>INT((B44*D44)+(F44*H44))</f>
        <v>21713225</v>
      </c>
      <c r="K44" s="244"/>
      <c r="M44" s="20"/>
    </row>
    <row r="45" spans="1:13">
      <c r="B45" t="s">
        <v>43</v>
      </c>
      <c r="E45" s="17"/>
      <c r="F45" s="17"/>
    </row>
    <row r="46" spans="1:13">
      <c r="B46" s="18">
        <f>'6級到達（新）6級昇格短縮後'!I46</f>
        <v>401700</v>
      </c>
      <c r="C46" s="19" t="s">
        <v>36</v>
      </c>
      <c r="D46" s="17">
        <v>47.709000000000003</v>
      </c>
      <c r="E46" s="19" t="s">
        <v>37</v>
      </c>
      <c r="F46" s="1">
        <v>43350</v>
      </c>
      <c r="G46" s="19" t="s">
        <v>36</v>
      </c>
      <c r="H46">
        <v>60</v>
      </c>
      <c r="I46" s="19" t="s">
        <v>38</v>
      </c>
      <c r="J46" s="244">
        <f>INT((B46*D46)+(F46*H46))</f>
        <v>21765705</v>
      </c>
      <c r="K46" s="244"/>
      <c r="M46" s="20"/>
    </row>
    <row r="47" spans="1:13">
      <c r="B47" s="18"/>
      <c r="C47" s="19"/>
      <c r="D47" s="17"/>
      <c r="E47" s="19"/>
      <c r="F47" s="1"/>
      <c r="G47" s="19"/>
      <c r="I47" s="19"/>
      <c r="J47" s="24"/>
      <c r="K47" s="24"/>
    </row>
    <row r="48" spans="1:13">
      <c r="A48">
        <v>4</v>
      </c>
      <c r="B48" s="17" t="s">
        <v>75</v>
      </c>
      <c r="C48" s="17"/>
      <c r="D48" s="17"/>
      <c r="E48" s="17"/>
      <c r="F48" s="17"/>
    </row>
    <row r="49" spans="2:11">
      <c r="B49" s="19" t="s">
        <v>47</v>
      </c>
      <c r="C49" t="s">
        <v>51</v>
      </c>
      <c r="H49" s="20"/>
      <c r="I49" s="247">
        <f>I12+J40</f>
        <v>221018427</v>
      </c>
      <c r="J49" s="247"/>
    </row>
    <row r="50" spans="2:11">
      <c r="B50" s="19" t="s">
        <v>48</v>
      </c>
      <c r="C50" t="s">
        <v>52</v>
      </c>
      <c r="H50" s="27"/>
      <c r="I50" s="244">
        <f>I13+J42</f>
        <v>216140652</v>
      </c>
      <c r="J50" s="244"/>
      <c r="K50" s="23"/>
    </row>
    <row r="51" spans="2:11">
      <c r="B51" s="19" t="s">
        <v>49</v>
      </c>
      <c r="C51" t="s">
        <v>53</v>
      </c>
      <c r="H51" s="27"/>
      <c r="I51" s="244">
        <f>I14+J44</f>
        <v>220189337</v>
      </c>
      <c r="J51" s="244"/>
    </row>
    <row r="52" spans="2:11">
      <c r="B52" s="19" t="s">
        <v>50</v>
      </c>
      <c r="C52" t="s">
        <v>54</v>
      </c>
      <c r="H52" s="27"/>
      <c r="I52" s="244">
        <f>I15+J46</f>
        <v>220928109</v>
      </c>
      <c r="J52" s="244"/>
    </row>
    <row r="53" spans="2:11">
      <c r="C53" s="19"/>
    </row>
    <row r="128" spans="2:14">
      <c r="B128" s="28" t="s">
        <v>0</v>
      </c>
      <c r="C128" s="28" t="s">
        <v>4</v>
      </c>
      <c r="D128" s="28" t="s">
        <v>44</v>
      </c>
      <c r="E128" s="28" t="s">
        <v>45</v>
      </c>
      <c r="F128" s="28" t="s">
        <v>46</v>
      </c>
      <c r="J128" s="28" t="s">
        <v>0</v>
      </c>
      <c r="K128" s="28" t="s">
        <v>4</v>
      </c>
      <c r="L128" s="28" t="s">
        <v>44</v>
      </c>
      <c r="M128" s="28" t="s">
        <v>45</v>
      </c>
      <c r="N128" s="28" t="s">
        <v>46</v>
      </c>
    </row>
    <row r="129" spans="2:14">
      <c r="B129" s="28">
        <v>0.9</v>
      </c>
      <c r="C129" s="28">
        <v>22</v>
      </c>
      <c r="D129" s="28">
        <v>2454234</v>
      </c>
      <c r="E129" s="28">
        <v>2454234</v>
      </c>
      <c r="F129" s="28">
        <v>2454234</v>
      </c>
      <c r="J129" s="28">
        <v>1.9</v>
      </c>
      <c r="K129" s="28">
        <v>23</v>
      </c>
      <c r="L129" s="28">
        <v>3083184</v>
      </c>
      <c r="M129" s="28">
        <v>3083184</v>
      </c>
      <c r="N129" s="28">
        <v>3083184</v>
      </c>
    </row>
    <row r="130" spans="2:14">
      <c r="B130" s="28">
        <v>1.9</v>
      </c>
      <c r="C130" s="28">
        <v>23</v>
      </c>
      <c r="D130" s="28">
        <v>3083184</v>
      </c>
      <c r="E130" s="28">
        <v>3083184</v>
      </c>
      <c r="F130" s="28">
        <v>3083184</v>
      </c>
      <c r="J130" s="28">
        <v>2.9</v>
      </c>
      <c r="K130" s="28">
        <v>24</v>
      </c>
      <c r="L130" s="28">
        <v>3193532</v>
      </c>
      <c r="M130" s="28">
        <v>3193532</v>
      </c>
      <c r="N130" s="28">
        <v>3193532</v>
      </c>
    </row>
    <row r="131" spans="2:14">
      <c r="B131" s="28">
        <v>2.9</v>
      </c>
      <c r="C131" s="28">
        <v>24</v>
      </c>
      <c r="D131" s="28">
        <v>3193532</v>
      </c>
      <c r="E131" s="28">
        <v>3193532</v>
      </c>
      <c r="F131" s="28">
        <v>3193532</v>
      </c>
      <c r="J131" s="29">
        <v>3.9</v>
      </c>
      <c r="K131" s="29">
        <v>25</v>
      </c>
      <c r="L131" s="29">
        <v>3305822</v>
      </c>
      <c r="M131" s="29">
        <v>3305822</v>
      </c>
      <c r="N131" s="29">
        <v>3305822</v>
      </c>
    </row>
    <row r="132" spans="2:14">
      <c r="B132" s="29">
        <v>3.9</v>
      </c>
      <c r="C132" s="29">
        <v>25</v>
      </c>
      <c r="D132" s="29">
        <v>3305822</v>
      </c>
      <c r="E132" s="29">
        <v>3305822</v>
      </c>
      <c r="F132" s="29">
        <v>3305822</v>
      </c>
      <c r="J132" s="28">
        <v>4.9000000000000004</v>
      </c>
      <c r="K132" s="28">
        <v>26</v>
      </c>
      <c r="L132" s="28">
        <v>3422466</v>
      </c>
      <c r="M132" s="28">
        <v>3422466</v>
      </c>
      <c r="N132" s="28">
        <v>3422466</v>
      </c>
    </row>
    <row r="133" spans="2:14">
      <c r="B133" s="28">
        <v>4.9000000000000004</v>
      </c>
      <c r="C133" s="28">
        <v>26</v>
      </c>
      <c r="D133" s="28">
        <v>3422466</v>
      </c>
      <c r="E133" s="28">
        <v>3422466</v>
      </c>
      <c r="F133" s="28">
        <v>3422466</v>
      </c>
      <c r="J133" s="28">
        <v>5.9</v>
      </c>
      <c r="K133" s="28">
        <v>27</v>
      </c>
      <c r="L133" s="28">
        <v>3537756</v>
      </c>
      <c r="M133" s="28">
        <v>3537756</v>
      </c>
      <c r="N133" s="28">
        <v>3537756</v>
      </c>
    </row>
    <row r="134" spans="2:14">
      <c r="B134" s="28">
        <v>5.9</v>
      </c>
      <c r="C134" s="28">
        <v>27</v>
      </c>
      <c r="D134" s="28">
        <v>3537756</v>
      </c>
      <c r="E134" s="28">
        <v>3537756</v>
      </c>
      <c r="F134" s="28">
        <v>3537756</v>
      </c>
      <c r="J134" s="28">
        <v>6.9</v>
      </c>
      <c r="K134" s="28">
        <v>28</v>
      </c>
      <c r="L134" s="28">
        <v>3648104</v>
      </c>
      <c r="M134" s="28">
        <v>3648104</v>
      </c>
      <c r="N134" s="28">
        <v>3648104</v>
      </c>
    </row>
    <row r="135" spans="2:14">
      <c r="B135" s="28">
        <v>6.9</v>
      </c>
      <c r="C135" s="28">
        <v>28</v>
      </c>
      <c r="D135" s="28">
        <v>3648104</v>
      </c>
      <c r="E135" s="28">
        <v>3648104</v>
      </c>
      <c r="F135" s="28">
        <v>3648104</v>
      </c>
      <c r="J135" s="28">
        <v>7.9</v>
      </c>
      <c r="K135" s="28">
        <v>29</v>
      </c>
      <c r="L135" s="28">
        <v>3756806</v>
      </c>
      <c r="M135" s="28">
        <v>3756806</v>
      </c>
      <c r="N135" s="28">
        <v>3756806</v>
      </c>
    </row>
    <row r="136" spans="2:14">
      <c r="B136" s="28">
        <v>7.9</v>
      </c>
      <c r="C136" s="28">
        <v>29</v>
      </c>
      <c r="D136" s="28">
        <v>3756806</v>
      </c>
      <c r="E136" s="28">
        <v>3756806</v>
      </c>
      <c r="F136" s="28">
        <v>3756806</v>
      </c>
      <c r="J136" s="29">
        <v>8.9</v>
      </c>
      <c r="K136" s="29">
        <v>30</v>
      </c>
      <c r="L136" s="29">
        <v>4022504</v>
      </c>
      <c r="M136" s="29">
        <v>4022504</v>
      </c>
      <c r="N136" s="29">
        <v>4022504</v>
      </c>
    </row>
    <row r="137" spans="2:14">
      <c r="B137" s="29">
        <v>8.9</v>
      </c>
      <c r="C137" s="29">
        <v>30</v>
      </c>
      <c r="D137" s="29">
        <v>4022504</v>
      </c>
      <c r="E137" s="29">
        <v>4022504</v>
      </c>
      <c r="F137" s="29">
        <v>4022504</v>
      </c>
      <c r="J137" s="28">
        <v>9.9</v>
      </c>
      <c r="K137" s="28">
        <v>31</v>
      </c>
      <c r="L137" s="28">
        <v>4138316</v>
      </c>
      <c r="M137" s="28">
        <v>4138316</v>
      </c>
      <c r="N137" s="28">
        <v>4138316</v>
      </c>
    </row>
    <row r="138" spans="2:14">
      <c r="B138" s="28">
        <v>9.9</v>
      </c>
      <c r="C138" s="28">
        <v>31</v>
      </c>
      <c r="D138" s="28">
        <v>4138316</v>
      </c>
      <c r="E138" s="28">
        <v>4138316</v>
      </c>
      <c r="F138" s="28">
        <v>4138316</v>
      </c>
      <c r="J138" s="28">
        <v>10.9</v>
      </c>
      <c r="K138" s="28">
        <v>32</v>
      </c>
      <c r="L138" s="28">
        <v>4231800</v>
      </c>
      <c r="M138" s="28">
        <v>4231800</v>
      </c>
      <c r="N138" s="28">
        <v>4231800</v>
      </c>
    </row>
    <row r="139" spans="2:14">
      <c r="B139" s="28">
        <v>10.9</v>
      </c>
      <c r="C139" s="28">
        <v>32</v>
      </c>
      <c r="D139" s="28">
        <v>4231800</v>
      </c>
      <c r="E139" s="28">
        <v>4231800</v>
      </c>
      <c r="F139" s="28">
        <v>4231800</v>
      </c>
      <c r="J139" s="28">
        <v>11.9</v>
      </c>
      <c r="K139" s="28">
        <v>33</v>
      </c>
      <c r="L139" s="28">
        <v>4340310</v>
      </c>
      <c r="M139" s="28">
        <v>4340310</v>
      </c>
      <c r="N139" s="28">
        <v>4340310</v>
      </c>
    </row>
    <row r="140" spans="2:14">
      <c r="B140" s="28">
        <v>11.9</v>
      </c>
      <c r="C140" s="28">
        <v>33</v>
      </c>
      <c r="D140" s="28">
        <v>4340310</v>
      </c>
      <c r="E140" s="28">
        <v>4340310</v>
      </c>
      <c r="F140" s="28">
        <v>4340310</v>
      </c>
      <c r="J140" s="28">
        <v>12.9</v>
      </c>
      <c r="K140" s="28">
        <v>34</v>
      </c>
      <c r="L140" s="28">
        <v>4448816</v>
      </c>
      <c r="M140" s="28">
        <v>4448816</v>
      </c>
      <c r="N140" s="28">
        <v>4448816</v>
      </c>
    </row>
    <row r="141" spans="2:14">
      <c r="B141" s="28">
        <v>12.9</v>
      </c>
      <c r="C141" s="28">
        <v>34</v>
      </c>
      <c r="D141" s="28">
        <v>4448816</v>
      </c>
      <c r="E141" s="28">
        <v>4448816</v>
      </c>
      <c r="F141" s="28">
        <v>4448816</v>
      </c>
      <c r="J141" s="28">
        <v>13.9</v>
      </c>
      <c r="K141" s="28">
        <v>35</v>
      </c>
      <c r="L141" s="28">
        <v>4567340</v>
      </c>
      <c r="M141" s="28">
        <v>4567340</v>
      </c>
      <c r="N141" s="28">
        <v>4567340</v>
      </c>
    </row>
    <row r="142" spans="2:14">
      <c r="B142" s="28">
        <v>13.9</v>
      </c>
      <c r="C142" s="28">
        <v>35</v>
      </c>
      <c r="D142" s="28">
        <v>4567340</v>
      </c>
      <c r="E142" s="28">
        <v>4567340</v>
      </c>
      <c r="F142" s="28">
        <v>4567340</v>
      </c>
      <c r="J142" s="29">
        <v>14.9</v>
      </c>
      <c r="K142" s="29">
        <v>36</v>
      </c>
      <c r="L142" s="29">
        <v>4913014</v>
      </c>
      <c r="M142" s="28">
        <v>4679186</v>
      </c>
      <c r="N142" s="28">
        <v>4679186</v>
      </c>
    </row>
    <row r="143" spans="2:14">
      <c r="B143" s="29">
        <v>14.9</v>
      </c>
      <c r="C143" s="29">
        <v>36</v>
      </c>
      <c r="D143" s="29">
        <v>4913014</v>
      </c>
      <c r="E143" s="28">
        <v>4679186</v>
      </c>
      <c r="F143" s="28">
        <v>4679186</v>
      </c>
      <c r="J143" s="28">
        <v>15.9</v>
      </c>
      <c r="K143" s="28">
        <v>37</v>
      </c>
      <c r="L143" s="28">
        <v>5083558</v>
      </c>
      <c r="M143" s="28">
        <v>4797710</v>
      </c>
      <c r="N143" s="28">
        <v>4797710</v>
      </c>
    </row>
    <row r="144" spans="2:14">
      <c r="B144" s="28">
        <v>15.9</v>
      </c>
      <c r="C144" s="28">
        <v>37</v>
      </c>
      <c r="D144" s="28">
        <v>5083558</v>
      </c>
      <c r="E144" s="28">
        <v>4797710</v>
      </c>
      <c r="F144" s="28">
        <v>4797710</v>
      </c>
      <c r="J144" s="28">
        <v>16.899999999999999</v>
      </c>
      <c r="K144" s="28">
        <v>38</v>
      </c>
      <c r="L144" s="28">
        <v>5220586</v>
      </c>
      <c r="M144" s="28">
        <v>4912896</v>
      </c>
      <c r="N144" s="28">
        <v>4912896</v>
      </c>
    </row>
    <row r="145" spans="2:14">
      <c r="B145" s="28">
        <v>16.899999999999999</v>
      </c>
      <c r="C145" s="28">
        <v>38</v>
      </c>
      <c r="D145" s="28">
        <v>5220586</v>
      </c>
      <c r="E145" s="28">
        <v>4912896</v>
      </c>
      <c r="F145" s="28">
        <v>4912896</v>
      </c>
      <c r="J145" s="28">
        <v>17.899999999999999</v>
      </c>
      <c r="K145" s="28">
        <v>39</v>
      </c>
      <c r="L145" s="28">
        <v>5352538</v>
      </c>
      <c r="M145" s="29">
        <v>5305138</v>
      </c>
      <c r="N145" s="29">
        <v>5305138</v>
      </c>
    </row>
    <row r="146" spans="2:14">
      <c r="B146" s="28">
        <v>17.899999999999999</v>
      </c>
      <c r="C146" s="28">
        <v>39</v>
      </c>
      <c r="D146" s="28">
        <v>5352538</v>
      </c>
      <c r="E146" s="29">
        <v>5305138</v>
      </c>
      <c r="F146" s="29">
        <v>5305138</v>
      </c>
      <c r="J146" s="28">
        <v>18.899999999999999</v>
      </c>
      <c r="K146" s="28">
        <v>40</v>
      </c>
      <c r="L146" s="28">
        <v>5486182</v>
      </c>
      <c r="M146" s="28">
        <v>5486182</v>
      </c>
      <c r="N146" s="28">
        <v>5486182</v>
      </c>
    </row>
    <row r="147" spans="2:14">
      <c r="B147" s="28">
        <v>18.899999999999999</v>
      </c>
      <c r="C147" s="28">
        <v>40</v>
      </c>
      <c r="D147" s="28">
        <v>5486182</v>
      </c>
      <c r="E147" s="28">
        <v>5486182</v>
      </c>
      <c r="F147" s="28">
        <v>5486182</v>
      </c>
      <c r="J147" s="28">
        <v>19.899999999999999</v>
      </c>
      <c r="K147" s="28">
        <v>41</v>
      </c>
      <c r="L147" s="28">
        <v>5607984</v>
      </c>
      <c r="M147" s="28">
        <v>5607984</v>
      </c>
      <c r="N147" s="28">
        <v>5607984</v>
      </c>
    </row>
    <row r="148" spans="2:14">
      <c r="B148" s="28">
        <v>19.899999999999999</v>
      </c>
      <c r="C148" s="28">
        <v>41</v>
      </c>
      <c r="D148" s="28">
        <v>5607984</v>
      </c>
      <c r="E148" s="28">
        <v>5607984</v>
      </c>
      <c r="F148" s="28">
        <v>5607984</v>
      </c>
      <c r="J148" s="28">
        <v>20.9</v>
      </c>
      <c r="K148" s="28">
        <v>42</v>
      </c>
      <c r="L148" s="28">
        <v>5738246</v>
      </c>
      <c r="M148" s="28">
        <v>5738246</v>
      </c>
      <c r="N148" s="28">
        <v>5738246</v>
      </c>
    </row>
    <row r="149" spans="2:14">
      <c r="B149" s="28">
        <v>20.9</v>
      </c>
      <c r="C149" s="28">
        <v>42</v>
      </c>
      <c r="D149" s="28">
        <v>5738246</v>
      </c>
      <c r="E149" s="28">
        <v>5738246</v>
      </c>
      <c r="F149" s="28">
        <v>5738246</v>
      </c>
      <c r="J149" s="28">
        <v>21.9</v>
      </c>
      <c r="K149" s="28">
        <v>43</v>
      </c>
      <c r="L149" s="28">
        <v>5865122</v>
      </c>
      <c r="M149" s="28">
        <v>5865122</v>
      </c>
      <c r="N149" s="28">
        <v>5865122</v>
      </c>
    </row>
    <row r="150" spans="2:14">
      <c r="B150" s="28">
        <v>21.9</v>
      </c>
      <c r="C150" s="28">
        <v>43</v>
      </c>
      <c r="D150" s="28">
        <v>5865122</v>
      </c>
      <c r="E150" s="28">
        <v>5865122</v>
      </c>
      <c r="F150" s="28">
        <v>5865122</v>
      </c>
      <c r="J150" s="28">
        <v>22.9</v>
      </c>
      <c r="K150" s="28">
        <v>44</v>
      </c>
      <c r="L150" s="28">
        <v>5964934</v>
      </c>
      <c r="M150" s="28">
        <v>5964934</v>
      </c>
      <c r="N150" s="28">
        <v>5964934</v>
      </c>
    </row>
    <row r="151" spans="2:14">
      <c r="B151" s="28">
        <v>22.9</v>
      </c>
      <c r="C151" s="28">
        <v>44</v>
      </c>
      <c r="D151" s="28">
        <v>5964934</v>
      </c>
      <c r="E151" s="28">
        <v>5964934</v>
      </c>
      <c r="F151" s="28">
        <v>5964934</v>
      </c>
      <c r="J151" s="28">
        <v>23.9</v>
      </c>
      <c r="K151" s="28">
        <v>45</v>
      </c>
      <c r="L151" s="28">
        <v>6042752</v>
      </c>
      <c r="M151" s="28">
        <v>6042752</v>
      </c>
      <c r="N151" s="28">
        <v>6042752</v>
      </c>
    </row>
    <row r="152" spans="2:14">
      <c r="B152" s="28">
        <v>23.9</v>
      </c>
      <c r="C152" s="28">
        <v>45</v>
      </c>
      <c r="D152" s="28">
        <v>6042752</v>
      </c>
      <c r="E152" s="28">
        <v>6042752</v>
      </c>
      <c r="F152" s="28">
        <v>6042752</v>
      </c>
      <c r="J152" s="28">
        <v>24.9</v>
      </c>
      <c r="K152" s="28">
        <v>46</v>
      </c>
      <c r="L152" s="28">
        <v>6110420</v>
      </c>
      <c r="M152" s="28">
        <v>6110420</v>
      </c>
      <c r="N152" s="28">
        <v>6110420</v>
      </c>
    </row>
    <row r="153" spans="2:14">
      <c r="B153" s="28">
        <v>24.9</v>
      </c>
      <c r="C153" s="28">
        <v>46</v>
      </c>
      <c r="D153" s="28">
        <v>6110420</v>
      </c>
      <c r="E153" s="28">
        <v>6110420</v>
      </c>
      <c r="F153" s="28">
        <v>6110420</v>
      </c>
      <c r="J153" s="28">
        <v>25.9</v>
      </c>
      <c r="K153" s="28">
        <v>47</v>
      </c>
      <c r="L153" s="28">
        <v>6161170</v>
      </c>
      <c r="M153" s="28">
        <v>6161170</v>
      </c>
      <c r="N153" s="28">
        <v>6161170</v>
      </c>
    </row>
    <row r="154" spans="2:14">
      <c r="B154" s="28">
        <v>25.9</v>
      </c>
      <c r="C154" s="28">
        <v>47</v>
      </c>
      <c r="D154" s="28">
        <v>6161170</v>
      </c>
      <c r="E154" s="28">
        <v>6161170</v>
      </c>
      <c r="F154" s="28">
        <v>6161170</v>
      </c>
      <c r="J154" s="28">
        <v>26.9</v>
      </c>
      <c r="K154" s="28">
        <v>48</v>
      </c>
      <c r="L154" s="28">
        <v>6201772</v>
      </c>
      <c r="M154" s="28">
        <v>6201772</v>
      </c>
      <c r="N154" s="28">
        <v>6201772</v>
      </c>
    </row>
    <row r="155" spans="2:14">
      <c r="B155" s="28">
        <v>26.9</v>
      </c>
      <c r="C155" s="28">
        <v>48</v>
      </c>
      <c r="D155" s="28">
        <v>6201772</v>
      </c>
      <c r="E155" s="28">
        <v>6201772</v>
      </c>
      <c r="F155" s="28">
        <v>6201772</v>
      </c>
      <c r="J155" s="28">
        <v>27.9</v>
      </c>
      <c r="K155" s="28">
        <v>49</v>
      </c>
      <c r="L155" s="28">
        <v>6242372</v>
      </c>
      <c r="M155" s="28">
        <v>6242372</v>
      </c>
      <c r="N155" s="28">
        <v>6242372</v>
      </c>
    </row>
    <row r="156" spans="2:14">
      <c r="B156" s="28">
        <v>27.9</v>
      </c>
      <c r="C156" s="28">
        <v>49</v>
      </c>
      <c r="D156" s="28">
        <v>6242372</v>
      </c>
      <c r="E156" s="28">
        <v>6242372</v>
      </c>
      <c r="F156" s="28">
        <v>6242372</v>
      </c>
      <c r="J156" s="28">
        <v>28.9</v>
      </c>
      <c r="K156" s="28">
        <v>50</v>
      </c>
      <c r="L156" s="28">
        <v>6279590</v>
      </c>
      <c r="M156" s="28">
        <v>6279590</v>
      </c>
      <c r="N156" s="28">
        <v>6279590</v>
      </c>
    </row>
    <row r="157" spans="2:14">
      <c r="B157" s="28">
        <v>28.9</v>
      </c>
      <c r="C157" s="28">
        <v>50</v>
      </c>
      <c r="D157" s="28">
        <v>6279590</v>
      </c>
      <c r="E157" s="28">
        <v>6279590</v>
      </c>
      <c r="F157" s="28">
        <v>6279590</v>
      </c>
      <c r="J157" s="28">
        <v>29.9</v>
      </c>
      <c r="K157" s="28">
        <v>51</v>
      </c>
      <c r="L157" s="28">
        <v>6316806</v>
      </c>
      <c r="M157" s="28">
        <v>6316806</v>
      </c>
      <c r="N157" s="28">
        <v>6316806</v>
      </c>
    </row>
    <row r="158" spans="2:14">
      <c r="B158" s="28">
        <v>29.9</v>
      </c>
      <c r="C158" s="28">
        <v>51</v>
      </c>
      <c r="D158" s="28">
        <v>6316806</v>
      </c>
      <c r="E158" s="28">
        <v>6316806</v>
      </c>
      <c r="F158" s="28">
        <v>6316806</v>
      </c>
      <c r="J158" s="28">
        <v>30.9</v>
      </c>
      <c r="K158" s="28">
        <v>52</v>
      </c>
      <c r="L158" s="28">
        <v>6350640</v>
      </c>
      <c r="M158" s="28">
        <v>6350640</v>
      </c>
      <c r="N158" s="28">
        <v>6350640</v>
      </c>
    </row>
    <row r="159" spans="2:14">
      <c r="B159" s="28">
        <v>30.9</v>
      </c>
      <c r="C159" s="28">
        <v>52</v>
      </c>
      <c r="D159" s="28">
        <v>6350640</v>
      </c>
      <c r="E159" s="28">
        <v>6350640</v>
      </c>
      <c r="F159" s="28">
        <v>6350640</v>
      </c>
      <c r="J159" s="29">
        <v>31.9</v>
      </c>
      <c r="K159" s="29">
        <v>53</v>
      </c>
      <c r="L159" s="29">
        <v>6496902</v>
      </c>
      <c r="M159" s="29">
        <v>6496902</v>
      </c>
      <c r="N159" s="28">
        <v>6382784</v>
      </c>
    </row>
    <row r="160" spans="2:14">
      <c r="B160" s="29">
        <v>31.9</v>
      </c>
      <c r="C160" s="29">
        <v>53</v>
      </c>
      <c r="D160" s="29">
        <v>6496902</v>
      </c>
      <c r="E160" s="29">
        <v>6496902</v>
      </c>
      <c r="F160" s="28">
        <v>6382784</v>
      </c>
      <c r="J160" s="28">
        <v>32.9</v>
      </c>
      <c r="K160" s="28">
        <v>54</v>
      </c>
      <c r="L160" s="28">
        <v>6507968</v>
      </c>
      <c r="M160" s="29">
        <v>6819812</v>
      </c>
      <c r="N160" s="28">
        <v>6411542</v>
      </c>
    </row>
    <row r="161" spans="2:14">
      <c r="B161" s="28">
        <v>32.9</v>
      </c>
      <c r="C161" s="28">
        <v>54</v>
      </c>
      <c r="D161" s="28">
        <v>6507968</v>
      </c>
      <c r="E161" s="29">
        <v>6819812</v>
      </c>
      <c r="F161" s="28">
        <v>6411542</v>
      </c>
      <c r="J161" s="28">
        <v>33.9</v>
      </c>
      <c r="K161" s="28">
        <v>55</v>
      </c>
      <c r="L161" s="28">
        <v>6579020</v>
      </c>
      <c r="M161" s="28">
        <v>6885336</v>
      </c>
      <c r="N161" s="28">
        <v>6440300</v>
      </c>
    </row>
    <row r="162" spans="2:14">
      <c r="B162" s="28">
        <v>33.9</v>
      </c>
      <c r="C162" s="28">
        <v>55</v>
      </c>
      <c r="D162" s="28">
        <v>6579020</v>
      </c>
      <c r="E162" s="28">
        <v>6885336</v>
      </c>
      <c r="F162" s="28">
        <v>6440300</v>
      </c>
      <c r="J162" s="29">
        <v>34.9</v>
      </c>
      <c r="K162" s="29">
        <v>56</v>
      </c>
      <c r="L162" s="29">
        <v>6831384</v>
      </c>
      <c r="M162" s="28">
        <v>6885336</v>
      </c>
      <c r="N162" s="28">
        <v>6440300</v>
      </c>
    </row>
    <row r="163" spans="2:14">
      <c r="B163" s="29">
        <v>34.9</v>
      </c>
      <c r="C163" s="29">
        <v>56</v>
      </c>
      <c r="D163" s="29">
        <v>6831384</v>
      </c>
      <c r="E163" s="28">
        <v>6885336</v>
      </c>
      <c r="F163" s="28">
        <v>6440300</v>
      </c>
      <c r="J163" s="28">
        <v>35.9</v>
      </c>
      <c r="K163" s="28">
        <v>57</v>
      </c>
      <c r="L163" s="28">
        <v>6866484</v>
      </c>
      <c r="M163" s="28">
        <v>6885336</v>
      </c>
      <c r="N163" s="28">
        <v>6440300</v>
      </c>
    </row>
    <row r="164" spans="2:14">
      <c r="B164" s="28">
        <v>35.9</v>
      </c>
      <c r="C164" s="28">
        <v>57</v>
      </c>
      <c r="D164" s="28">
        <v>6866484</v>
      </c>
      <c r="E164" s="28">
        <v>6885336</v>
      </c>
      <c r="F164" s="28">
        <v>6440300</v>
      </c>
      <c r="J164" s="28">
        <v>36.9</v>
      </c>
      <c r="K164" s="28">
        <v>58</v>
      </c>
      <c r="L164" s="28">
        <v>6866484</v>
      </c>
      <c r="M164" s="28">
        <v>6885336</v>
      </c>
      <c r="N164" s="28">
        <v>6440300</v>
      </c>
    </row>
    <row r="165" spans="2:14">
      <c r="B165" s="28">
        <v>36.9</v>
      </c>
      <c r="C165" s="28">
        <v>58</v>
      </c>
      <c r="D165" s="28">
        <v>6866484</v>
      </c>
      <c r="E165" s="28">
        <v>6885336</v>
      </c>
      <c r="F165" s="28">
        <v>6440300</v>
      </c>
      <c r="J165" s="28">
        <v>37.9</v>
      </c>
      <c r="K165" s="28">
        <v>59</v>
      </c>
      <c r="L165" s="28">
        <v>6866484</v>
      </c>
      <c r="M165" s="28">
        <v>6885336</v>
      </c>
      <c r="N165" s="28">
        <v>6440300</v>
      </c>
    </row>
    <row r="166" spans="2:14">
      <c r="B166" s="28">
        <v>37.9</v>
      </c>
      <c r="C166" s="28">
        <v>59</v>
      </c>
      <c r="D166" s="28">
        <v>6866484</v>
      </c>
      <c r="E166" s="28">
        <v>6885336</v>
      </c>
      <c r="F166" s="28">
        <v>6440300</v>
      </c>
    </row>
    <row r="167" spans="2:14">
      <c r="B167" s="28">
        <v>38</v>
      </c>
      <c r="C167" s="28">
        <v>60</v>
      </c>
      <c r="D167" s="28">
        <v>1201800</v>
      </c>
      <c r="E167" s="28">
        <v>1205100</v>
      </c>
      <c r="F167" s="28">
        <v>1142100</v>
      </c>
    </row>
  </sheetData>
  <mergeCells count="30">
    <mergeCell ref="I52:J52"/>
    <mergeCell ref="J42:K42"/>
    <mergeCell ref="J44:K44"/>
    <mergeCell ref="J46:K46"/>
    <mergeCell ref="B38:D38"/>
    <mergeCell ref="I49:J49"/>
    <mergeCell ref="I50:J50"/>
    <mergeCell ref="I51:J51"/>
    <mergeCell ref="B15:G15"/>
    <mergeCell ref="K15:L15"/>
    <mergeCell ref="J40:K40"/>
    <mergeCell ref="I12:J12"/>
    <mergeCell ref="I13:J13"/>
    <mergeCell ref="I14:J14"/>
    <mergeCell ref="I15:J15"/>
    <mergeCell ref="B12:G12"/>
    <mergeCell ref="B13:G13"/>
    <mergeCell ref="K12:L12"/>
    <mergeCell ref="K13:L13"/>
    <mergeCell ref="K14:L14"/>
    <mergeCell ref="B14:G14"/>
    <mergeCell ref="S3:S4"/>
    <mergeCell ref="M1:S2"/>
    <mergeCell ref="A1:L2"/>
    <mergeCell ref="R3:R4"/>
    <mergeCell ref="M3:M4"/>
    <mergeCell ref="N3:N4"/>
    <mergeCell ref="O3:O4"/>
    <mergeCell ref="P3:P4"/>
    <mergeCell ref="Q3:Q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B4AC-EF55-494E-8698-3B07DBB4A9A0}">
  <dimension ref="A1:T43"/>
  <sheetViews>
    <sheetView topLeftCell="A28" zoomScale="200" zoomScaleNormal="200" workbookViewId="0">
      <selection activeCell="J29" sqref="J29"/>
    </sheetView>
  </sheetViews>
  <sheetFormatPr defaultColWidth="9" defaultRowHeight="13.2"/>
  <cols>
    <col min="1" max="1" width="5" style="41" customWidth="1"/>
    <col min="2" max="2" width="6.33203125" style="41" customWidth="1"/>
    <col min="3" max="3" width="7.88671875" style="41" customWidth="1"/>
    <col min="4" max="4" width="5.21875" style="41" customWidth="1"/>
    <col min="5" max="5" width="4.77734375" style="41" customWidth="1"/>
    <col min="6" max="6" width="3.109375" style="41" customWidth="1"/>
    <col min="7" max="7" width="4.21875" style="41" customWidth="1"/>
    <col min="8" max="8" width="8" style="41" customWidth="1"/>
    <col min="9" max="9" width="5.88671875" style="41" customWidth="1"/>
    <col min="10" max="10" width="7.33203125" style="41" customWidth="1"/>
    <col min="11" max="13" width="8.109375" style="41" customWidth="1"/>
    <col min="14" max="14" width="9.33203125" style="41" customWidth="1"/>
    <col min="15" max="15" width="7.44140625" style="41" customWidth="1"/>
    <col min="16" max="16" width="6.77734375" style="41" customWidth="1"/>
    <col min="17" max="17" width="6.88671875" style="41" customWidth="1"/>
    <col min="18" max="18" width="7.6640625" style="41" customWidth="1"/>
    <col min="19" max="19" width="6.33203125" style="41" customWidth="1"/>
    <col min="20" max="20" width="5.6640625" style="41" customWidth="1"/>
    <col min="21" max="16384" width="9" style="41"/>
  </cols>
  <sheetData>
    <row r="1" spans="1:20">
      <c r="A1" s="41" t="s">
        <v>78</v>
      </c>
      <c r="F1" s="41" t="s">
        <v>79</v>
      </c>
    </row>
    <row r="2" spans="1:20" s="43" customFormat="1" ht="23.25" customHeight="1">
      <c r="A2" s="48" t="s">
        <v>80</v>
      </c>
      <c r="B2" s="42" t="s">
        <v>1</v>
      </c>
      <c r="C2" s="42" t="s">
        <v>2</v>
      </c>
      <c r="D2" s="42" t="s">
        <v>3</v>
      </c>
      <c r="E2" s="42" t="s">
        <v>4</v>
      </c>
      <c r="F2" s="42" t="s">
        <v>5</v>
      </c>
      <c r="G2" s="42" t="s">
        <v>6</v>
      </c>
      <c r="H2" s="42" t="s">
        <v>76</v>
      </c>
      <c r="I2" s="42" t="s">
        <v>77</v>
      </c>
      <c r="J2" s="42" t="s">
        <v>8</v>
      </c>
      <c r="K2" s="42" t="s">
        <v>10</v>
      </c>
      <c r="L2" s="42" t="s">
        <v>11</v>
      </c>
      <c r="M2" s="42" t="s">
        <v>12</v>
      </c>
      <c r="N2" s="42" t="s">
        <v>13</v>
      </c>
      <c r="O2" s="42" t="s">
        <v>14</v>
      </c>
      <c r="P2" s="42" t="s">
        <v>20</v>
      </c>
      <c r="Q2" s="42" t="s">
        <v>21</v>
      </c>
      <c r="R2" s="42" t="s">
        <v>15</v>
      </c>
      <c r="S2" s="42" t="s">
        <v>16</v>
      </c>
      <c r="T2" s="42" t="s">
        <v>17</v>
      </c>
    </row>
    <row r="3" spans="1:20" s="47" customFormat="1" ht="11.25" customHeight="1">
      <c r="A3" s="44">
        <v>0.9</v>
      </c>
      <c r="B3" s="45">
        <v>43922</v>
      </c>
      <c r="C3" s="45">
        <v>44196</v>
      </c>
      <c r="D3" s="46">
        <v>9</v>
      </c>
      <c r="E3" s="46">
        <v>22</v>
      </c>
      <c r="F3" s="46">
        <v>2</v>
      </c>
      <c r="G3" s="46">
        <v>13</v>
      </c>
      <c r="H3" s="46">
        <v>219700</v>
      </c>
      <c r="I3" s="46">
        <f>INT(H3*0.04)</f>
        <v>8788</v>
      </c>
      <c r="J3" s="46">
        <f>H3+I3</f>
        <v>228488</v>
      </c>
      <c r="K3" s="46">
        <f>J3*D3</f>
        <v>2056392</v>
      </c>
      <c r="L3" s="46">
        <f>O3+P3</f>
        <v>510669</v>
      </c>
      <c r="M3" s="46">
        <f>Q3+R3</f>
        <v>510669</v>
      </c>
      <c r="N3" s="46">
        <f>K3+L3+M3</f>
        <v>3077730</v>
      </c>
      <c r="O3" s="46">
        <f>INT(S3*1.225)</f>
        <v>279897</v>
      </c>
      <c r="P3" s="46">
        <f>INT(S3*1.01)</f>
        <v>230772</v>
      </c>
      <c r="Q3" s="46">
        <f>INT(S3*1.225)</f>
        <v>279897</v>
      </c>
      <c r="R3" s="46">
        <f>INT(S3*1.01)</f>
        <v>230772</v>
      </c>
      <c r="S3" s="46">
        <f>T3+J3</f>
        <v>228488</v>
      </c>
      <c r="T3" s="46"/>
    </row>
    <row r="4" spans="1:20" s="47" customFormat="1" ht="11.25" customHeight="1">
      <c r="A4" s="44">
        <v>1.9</v>
      </c>
      <c r="B4" s="45">
        <v>43831</v>
      </c>
      <c r="C4" s="45">
        <v>44196</v>
      </c>
      <c r="D4" s="46">
        <v>12</v>
      </c>
      <c r="E4" s="46">
        <v>23</v>
      </c>
      <c r="F4" s="46">
        <v>2</v>
      </c>
      <c r="G4" s="46">
        <v>16</v>
      </c>
      <c r="H4" s="46">
        <v>224400</v>
      </c>
      <c r="I4" s="46">
        <f t="shared" ref="I4:I42" si="0">INT(H4*0.04)</f>
        <v>8976</v>
      </c>
      <c r="J4" s="46">
        <f t="shared" ref="J4:J42" si="1">H4+I4</f>
        <v>233376</v>
      </c>
      <c r="K4" s="46">
        <f t="shared" ref="K4:K42" si="2">J4*D4</f>
        <v>2800512</v>
      </c>
      <c r="L4" s="46">
        <f t="shared" ref="L4:L42" si="3">O4+P4</f>
        <v>521594</v>
      </c>
      <c r="M4" s="46">
        <f t="shared" ref="M4:M42" si="4">Q4+R4</f>
        <v>521594</v>
      </c>
      <c r="N4" s="46">
        <f t="shared" ref="N4:N42" si="5">K4+L4+M4</f>
        <v>3843700</v>
      </c>
      <c r="O4" s="46">
        <f t="shared" ref="O4:O42" si="6">INT(S4*1.225)</f>
        <v>285885</v>
      </c>
      <c r="P4" s="46">
        <f t="shared" ref="P4:P42" si="7">INT(S4*1.01)</f>
        <v>235709</v>
      </c>
      <c r="Q4" s="46">
        <f t="shared" ref="Q4:Q42" si="8">INT(S4*1.225)</f>
        <v>285885</v>
      </c>
      <c r="R4" s="46">
        <f t="shared" ref="R4:R42" si="9">INT(S4*1.01)</f>
        <v>235709</v>
      </c>
      <c r="S4" s="46">
        <f t="shared" ref="S4:S42" si="10">T4+J4</f>
        <v>233376</v>
      </c>
      <c r="T4" s="46"/>
    </row>
    <row r="5" spans="1:20" s="47" customFormat="1" ht="11.25" customHeight="1">
      <c r="A5" s="44">
        <v>2.9</v>
      </c>
      <c r="B5" s="45">
        <v>43831</v>
      </c>
      <c r="C5" s="45">
        <v>44196</v>
      </c>
      <c r="D5" s="46">
        <v>12</v>
      </c>
      <c r="E5" s="46">
        <v>24</v>
      </c>
      <c r="F5" s="46">
        <v>2</v>
      </c>
      <c r="G5" s="46">
        <f>G4+4</f>
        <v>20</v>
      </c>
      <c r="H5" s="46">
        <v>229900</v>
      </c>
      <c r="I5" s="46">
        <f t="shared" si="0"/>
        <v>9196</v>
      </c>
      <c r="J5" s="46">
        <f t="shared" si="1"/>
        <v>239096</v>
      </c>
      <c r="K5" s="46">
        <f t="shared" si="2"/>
        <v>2869152</v>
      </c>
      <c r="L5" s="46">
        <f t="shared" si="3"/>
        <v>534378</v>
      </c>
      <c r="M5" s="46">
        <f t="shared" si="4"/>
        <v>534378</v>
      </c>
      <c r="N5" s="46">
        <f t="shared" si="5"/>
        <v>3937908</v>
      </c>
      <c r="O5" s="46">
        <f t="shared" si="6"/>
        <v>292892</v>
      </c>
      <c r="P5" s="46">
        <f t="shared" si="7"/>
        <v>241486</v>
      </c>
      <c r="Q5" s="46">
        <f t="shared" si="8"/>
        <v>292892</v>
      </c>
      <c r="R5" s="46">
        <f t="shared" si="9"/>
        <v>241486</v>
      </c>
      <c r="S5" s="46">
        <f t="shared" si="10"/>
        <v>239096</v>
      </c>
      <c r="T5" s="46"/>
    </row>
    <row r="6" spans="1:20" s="47" customFormat="1" ht="11.25" customHeight="1">
      <c r="A6" s="44">
        <v>3.9</v>
      </c>
      <c r="B6" s="45">
        <v>43831</v>
      </c>
      <c r="C6" s="45">
        <v>44196</v>
      </c>
      <c r="D6" s="46">
        <v>12</v>
      </c>
      <c r="E6" s="46">
        <v>25</v>
      </c>
      <c r="F6" s="46">
        <v>2</v>
      </c>
      <c r="G6" s="46">
        <f t="shared" ref="G6:G37" si="11">G5+4</f>
        <v>24</v>
      </c>
      <c r="H6" s="46">
        <v>236600</v>
      </c>
      <c r="I6" s="46">
        <f t="shared" si="0"/>
        <v>9464</v>
      </c>
      <c r="J6" s="46">
        <f t="shared" si="1"/>
        <v>246064</v>
      </c>
      <c r="K6" s="46">
        <f t="shared" si="2"/>
        <v>2952768</v>
      </c>
      <c r="L6" s="46">
        <f t="shared" si="3"/>
        <v>549952</v>
      </c>
      <c r="M6" s="46">
        <f t="shared" si="4"/>
        <v>549952</v>
      </c>
      <c r="N6" s="46">
        <f t="shared" si="5"/>
        <v>4052672</v>
      </c>
      <c r="O6" s="46">
        <f t="shared" si="6"/>
        <v>301428</v>
      </c>
      <c r="P6" s="46">
        <f t="shared" si="7"/>
        <v>248524</v>
      </c>
      <c r="Q6" s="46">
        <f t="shared" si="8"/>
        <v>301428</v>
      </c>
      <c r="R6" s="46">
        <f t="shared" si="9"/>
        <v>248524</v>
      </c>
      <c r="S6" s="46">
        <f t="shared" si="10"/>
        <v>246064</v>
      </c>
      <c r="T6" s="46"/>
    </row>
    <row r="7" spans="1:20" s="47" customFormat="1" ht="11.25" customHeight="1">
      <c r="A7" s="44">
        <v>4.9000000000000004</v>
      </c>
      <c r="B7" s="45">
        <v>43831</v>
      </c>
      <c r="C7" s="45">
        <v>44196</v>
      </c>
      <c r="D7" s="46">
        <v>12</v>
      </c>
      <c r="E7" s="46">
        <v>26</v>
      </c>
      <c r="F7" s="46">
        <v>2</v>
      </c>
      <c r="G7" s="46">
        <f t="shared" si="11"/>
        <v>28</v>
      </c>
      <c r="H7" s="46">
        <v>243900</v>
      </c>
      <c r="I7" s="46">
        <f t="shared" si="0"/>
        <v>9756</v>
      </c>
      <c r="J7" s="46">
        <f t="shared" si="1"/>
        <v>253656</v>
      </c>
      <c r="K7" s="46">
        <f t="shared" si="2"/>
        <v>3043872</v>
      </c>
      <c r="L7" s="46">
        <f t="shared" si="3"/>
        <v>566920</v>
      </c>
      <c r="M7" s="46">
        <f t="shared" si="4"/>
        <v>566920</v>
      </c>
      <c r="N7" s="46">
        <f t="shared" si="5"/>
        <v>4177712</v>
      </c>
      <c r="O7" s="46">
        <f t="shared" si="6"/>
        <v>310728</v>
      </c>
      <c r="P7" s="46">
        <f t="shared" si="7"/>
        <v>256192</v>
      </c>
      <c r="Q7" s="46">
        <f t="shared" si="8"/>
        <v>310728</v>
      </c>
      <c r="R7" s="46">
        <f t="shared" si="9"/>
        <v>256192</v>
      </c>
      <c r="S7" s="46">
        <f t="shared" si="10"/>
        <v>253656</v>
      </c>
      <c r="T7" s="46"/>
    </row>
    <row r="8" spans="1:20" s="47" customFormat="1" ht="11.25" customHeight="1">
      <c r="A8" s="44">
        <v>5.9</v>
      </c>
      <c r="B8" s="45">
        <v>43831</v>
      </c>
      <c r="C8" s="45">
        <v>44196</v>
      </c>
      <c r="D8" s="46">
        <v>12</v>
      </c>
      <c r="E8" s="46">
        <v>27</v>
      </c>
      <c r="F8" s="46">
        <v>2</v>
      </c>
      <c r="G8" s="46">
        <f t="shared" si="11"/>
        <v>32</v>
      </c>
      <c r="H8" s="46">
        <v>252800</v>
      </c>
      <c r="I8" s="46">
        <f t="shared" si="0"/>
        <v>10112</v>
      </c>
      <c r="J8" s="46">
        <f t="shared" si="1"/>
        <v>262912</v>
      </c>
      <c r="K8" s="46">
        <f t="shared" si="2"/>
        <v>3154944</v>
      </c>
      <c r="L8" s="46">
        <f t="shared" si="3"/>
        <v>587608</v>
      </c>
      <c r="M8" s="46">
        <f t="shared" si="4"/>
        <v>587608</v>
      </c>
      <c r="N8" s="46">
        <f t="shared" si="5"/>
        <v>4330160</v>
      </c>
      <c r="O8" s="46">
        <f t="shared" si="6"/>
        <v>322067</v>
      </c>
      <c r="P8" s="46">
        <f t="shared" si="7"/>
        <v>265541</v>
      </c>
      <c r="Q8" s="46">
        <f t="shared" si="8"/>
        <v>322067</v>
      </c>
      <c r="R8" s="46">
        <f t="shared" si="9"/>
        <v>265541</v>
      </c>
      <c r="S8" s="46">
        <f t="shared" si="10"/>
        <v>262912</v>
      </c>
      <c r="T8" s="46"/>
    </row>
    <row r="9" spans="1:20" s="47" customFormat="1" ht="11.25" customHeight="1">
      <c r="A9" s="44">
        <v>6.9</v>
      </c>
      <c r="B9" s="45">
        <v>43831</v>
      </c>
      <c r="C9" s="45">
        <v>44196</v>
      </c>
      <c r="D9" s="46">
        <v>12</v>
      </c>
      <c r="E9" s="46">
        <v>28</v>
      </c>
      <c r="F9" s="46">
        <v>2</v>
      </c>
      <c r="G9" s="46">
        <f t="shared" si="11"/>
        <v>36</v>
      </c>
      <c r="H9" s="46">
        <v>262100</v>
      </c>
      <c r="I9" s="46">
        <f t="shared" si="0"/>
        <v>10484</v>
      </c>
      <c r="J9" s="46">
        <f t="shared" si="1"/>
        <v>272584</v>
      </c>
      <c r="K9" s="46">
        <f t="shared" si="2"/>
        <v>3271008</v>
      </c>
      <c r="L9" s="46">
        <f t="shared" si="3"/>
        <v>609224</v>
      </c>
      <c r="M9" s="46">
        <f t="shared" si="4"/>
        <v>609224</v>
      </c>
      <c r="N9" s="46">
        <f t="shared" si="5"/>
        <v>4489456</v>
      </c>
      <c r="O9" s="46">
        <f t="shared" si="6"/>
        <v>333915</v>
      </c>
      <c r="P9" s="46">
        <f t="shared" si="7"/>
        <v>275309</v>
      </c>
      <c r="Q9" s="46">
        <f t="shared" si="8"/>
        <v>333915</v>
      </c>
      <c r="R9" s="46">
        <f t="shared" si="9"/>
        <v>275309</v>
      </c>
      <c r="S9" s="46">
        <f t="shared" si="10"/>
        <v>272584</v>
      </c>
      <c r="T9" s="46"/>
    </row>
    <row r="10" spans="1:20" s="47" customFormat="1" ht="11.25" customHeight="1">
      <c r="A10" s="44">
        <v>7.9</v>
      </c>
      <c r="B10" s="45">
        <v>43831</v>
      </c>
      <c r="C10" s="45">
        <v>44196</v>
      </c>
      <c r="D10" s="46">
        <v>12</v>
      </c>
      <c r="E10" s="46">
        <v>29</v>
      </c>
      <c r="F10" s="46">
        <v>2</v>
      </c>
      <c r="G10" s="46">
        <f t="shared" si="11"/>
        <v>40</v>
      </c>
      <c r="H10" s="46">
        <v>271000</v>
      </c>
      <c r="I10" s="46">
        <f t="shared" si="0"/>
        <v>10840</v>
      </c>
      <c r="J10" s="46">
        <f t="shared" si="1"/>
        <v>281840</v>
      </c>
      <c r="K10" s="46">
        <f t="shared" si="2"/>
        <v>3382080</v>
      </c>
      <c r="L10" s="46">
        <f t="shared" si="3"/>
        <v>629912</v>
      </c>
      <c r="M10" s="46">
        <f t="shared" si="4"/>
        <v>629912</v>
      </c>
      <c r="N10" s="46">
        <f t="shared" si="5"/>
        <v>4641904</v>
      </c>
      <c r="O10" s="46">
        <f t="shared" si="6"/>
        <v>345254</v>
      </c>
      <c r="P10" s="46">
        <f t="shared" si="7"/>
        <v>284658</v>
      </c>
      <c r="Q10" s="46">
        <f t="shared" si="8"/>
        <v>345254</v>
      </c>
      <c r="R10" s="46">
        <f t="shared" si="9"/>
        <v>284658</v>
      </c>
      <c r="S10" s="46">
        <f t="shared" si="10"/>
        <v>281840</v>
      </c>
      <c r="T10" s="46"/>
    </row>
    <row r="11" spans="1:20" s="47" customFormat="1" ht="11.25" customHeight="1">
      <c r="A11" s="44">
        <v>8.9</v>
      </c>
      <c r="B11" s="45">
        <v>43831</v>
      </c>
      <c r="C11" s="45">
        <v>44196</v>
      </c>
      <c r="D11" s="46">
        <v>12</v>
      </c>
      <c r="E11" s="46">
        <v>30</v>
      </c>
      <c r="F11" s="46">
        <v>2</v>
      </c>
      <c r="G11" s="46">
        <f t="shared" si="11"/>
        <v>44</v>
      </c>
      <c r="H11" s="46">
        <v>279900</v>
      </c>
      <c r="I11" s="46">
        <f t="shared" si="0"/>
        <v>11196</v>
      </c>
      <c r="J11" s="46">
        <f t="shared" si="1"/>
        <v>291096</v>
      </c>
      <c r="K11" s="46">
        <f t="shared" si="2"/>
        <v>3493152</v>
      </c>
      <c r="L11" s="46">
        <f t="shared" si="3"/>
        <v>683127</v>
      </c>
      <c r="M11" s="46">
        <f t="shared" si="4"/>
        <v>683127</v>
      </c>
      <c r="N11" s="46">
        <f t="shared" si="5"/>
        <v>4859406</v>
      </c>
      <c r="O11" s="46">
        <f t="shared" si="6"/>
        <v>374421</v>
      </c>
      <c r="P11" s="46">
        <f t="shared" si="7"/>
        <v>308706</v>
      </c>
      <c r="Q11" s="46">
        <f t="shared" si="8"/>
        <v>374421</v>
      </c>
      <c r="R11" s="46">
        <f t="shared" si="9"/>
        <v>308706</v>
      </c>
      <c r="S11" s="46">
        <f t="shared" si="10"/>
        <v>305650</v>
      </c>
      <c r="T11" s="46">
        <f>INT(J11*0.05)</f>
        <v>14554</v>
      </c>
    </row>
    <row r="12" spans="1:20" s="47" customFormat="1" ht="11.25" customHeight="1">
      <c r="A12" s="44">
        <v>9.9</v>
      </c>
      <c r="B12" s="45">
        <v>43831</v>
      </c>
      <c r="C12" s="45">
        <v>44196</v>
      </c>
      <c r="D12" s="46">
        <v>12</v>
      </c>
      <c r="E12" s="46">
        <v>31</v>
      </c>
      <c r="F12" s="46">
        <v>2</v>
      </c>
      <c r="G12" s="46">
        <f t="shared" si="11"/>
        <v>48</v>
      </c>
      <c r="H12" s="46">
        <v>288200</v>
      </c>
      <c r="I12" s="46">
        <f t="shared" si="0"/>
        <v>11528</v>
      </c>
      <c r="J12" s="46">
        <f t="shared" si="1"/>
        <v>299728</v>
      </c>
      <c r="K12" s="46">
        <f t="shared" si="2"/>
        <v>3596736</v>
      </c>
      <c r="L12" s="46">
        <f t="shared" si="3"/>
        <v>703385</v>
      </c>
      <c r="M12" s="46">
        <f t="shared" si="4"/>
        <v>703385</v>
      </c>
      <c r="N12" s="46">
        <f t="shared" si="5"/>
        <v>5003506</v>
      </c>
      <c r="O12" s="46">
        <f t="shared" si="6"/>
        <v>385524</v>
      </c>
      <c r="P12" s="46">
        <f t="shared" si="7"/>
        <v>317861</v>
      </c>
      <c r="Q12" s="46">
        <f t="shared" si="8"/>
        <v>385524</v>
      </c>
      <c r="R12" s="46">
        <f t="shared" si="9"/>
        <v>317861</v>
      </c>
      <c r="S12" s="46">
        <f t="shared" si="10"/>
        <v>314714</v>
      </c>
      <c r="T12" s="46">
        <f t="shared" ref="T12:T25" si="12">INT(J12*0.05)</f>
        <v>14986</v>
      </c>
    </row>
    <row r="13" spans="1:20" s="47" customFormat="1" ht="11.25" customHeight="1">
      <c r="A13" s="44">
        <v>10.9</v>
      </c>
      <c r="B13" s="45">
        <v>43831</v>
      </c>
      <c r="C13" s="45">
        <v>44196</v>
      </c>
      <c r="D13" s="46">
        <v>12</v>
      </c>
      <c r="E13" s="46">
        <v>32</v>
      </c>
      <c r="F13" s="46">
        <v>2</v>
      </c>
      <c r="G13" s="46">
        <f t="shared" si="11"/>
        <v>52</v>
      </c>
      <c r="H13" s="46">
        <v>295500</v>
      </c>
      <c r="I13" s="46">
        <f t="shared" si="0"/>
        <v>11820</v>
      </c>
      <c r="J13" s="46">
        <f t="shared" si="1"/>
        <v>307320</v>
      </c>
      <c r="K13" s="46">
        <f t="shared" si="2"/>
        <v>3687840</v>
      </c>
      <c r="L13" s="46">
        <f t="shared" si="3"/>
        <v>721202</v>
      </c>
      <c r="M13" s="46">
        <f t="shared" si="4"/>
        <v>721202</v>
      </c>
      <c r="N13" s="46">
        <f t="shared" si="5"/>
        <v>5130244</v>
      </c>
      <c r="O13" s="46">
        <f t="shared" si="6"/>
        <v>395290</v>
      </c>
      <c r="P13" s="46">
        <f t="shared" si="7"/>
        <v>325912</v>
      </c>
      <c r="Q13" s="46">
        <f t="shared" si="8"/>
        <v>395290</v>
      </c>
      <c r="R13" s="46">
        <f t="shared" si="9"/>
        <v>325912</v>
      </c>
      <c r="S13" s="46">
        <f t="shared" si="10"/>
        <v>322686</v>
      </c>
      <c r="T13" s="46">
        <f t="shared" si="12"/>
        <v>15366</v>
      </c>
    </row>
    <row r="14" spans="1:20" s="47" customFormat="1" ht="11.25" customHeight="1">
      <c r="A14" s="44">
        <v>11.9</v>
      </c>
      <c r="B14" s="45">
        <v>43831</v>
      </c>
      <c r="C14" s="45">
        <v>44196</v>
      </c>
      <c r="D14" s="46">
        <v>12</v>
      </c>
      <c r="E14" s="46">
        <v>33</v>
      </c>
      <c r="F14" s="46">
        <v>2</v>
      </c>
      <c r="G14" s="46">
        <f t="shared" si="11"/>
        <v>56</v>
      </c>
      <c r="H14" s="46">
        <v>302700</v>
      </c>
      <c r="I14" s="46">
        <f t="shared" si="0"/>
        <v>12108</v>
      </c>
      <c r="J14" s="46">
        <f t="shared" si="1"/>
        <v>314808</v>
      </c>
      <c r="K14" s="46">
        <f t="shared" si="2"/>
        <v>3777696</v>
      </c>
      <c r="L14" s="46">
        <f t="shared" si="3"/>
        <v>738774</v>
      </c>
      <c r="M14" s="46">
        <f t="shared" si="4"/>
        <v>738774</v>
      </c>
      <c r="N14" s="46">
        <f t="shared" si="5"/>
        <v>5255244</v>
      </c>
      <c r="O14" s="46">
        <f t="shared" si="6"/>
        <v>404921</v>
      </c>
      <c r="P14" s="46">
        <f t="shared" si="7"/>
        <v>333853</v>
      </c>
      <c r="Q14" s="46">
        <f t="shared" si="8"/>
        <v>404921</v>
      </c>
      <c r="R14" s="46">
        <f t="shared" si="9"/>
        <v>333853</v>
      </c>
      <c r="S14" s="46">
        <f t="shared" si="10"/>
        <v>330548</v>
      </c>
      <c r="T14" s="46">
        <f t="shared" si="12"/>
        <v>15740</v>
      </c>
    </row>
    <row r="15" spans="1:20" s="47" customFormat="1" ht="11.25" customHeight="1">
      <c r="A15" s="44">
        <v>12.9</v>
      </c>
      <c r="B15" s="45">
        <v>43831</v>
      </c>
      <c r="C15" s="45">
        <v>44196</v>
      </c>
      <c r="D15" s="46">
        <v>12</v>
      </c>
      <c r="E15" s="46">
        <v>34</v>
      </c>
      <c r="F15" s="46">
        <v>2</v>
      </c>
      <c r="G15" s="46">
        <f t="shared" si="11"/>
        <v>60</v>
      </c>
      <c r="H15" s="46">
        <v>311200</v>
      </c>
      <c r="I15" s="46">
        <f t="shared" si="0"/>
        <v>12448</v>
      </c>
      <c r="J15" s="46">
        <f t="shared" si="1"/>
        <v>323648</v>
      </c>
      <c r="K15" s="46">
        <f t="shared" si="2"/>
        <v>3883776</v>
      </c>
      <c r="L15" s="46">
        <f t="shared" si="3"/>
        <v>759519</v>
      </c>
      <c r="M15" s="46">
        <f t="shared" si="4"/>
        <v>759519</v>
      </c>
      <c r="N15" s="46">
        <f t="shared" si="5"/>
        <v>5402814</v>
      </c>
      <c r="O15" s="46">
        <f t="shared" si="6"/>
        <v>416291</v>
      </c>
      <c r="P15" s="46">
        <f t="shared" si="7"/>
        <v>343228</v>
      </c>
      <c r="Q15" s="46">
        <f t="shared" si="8"/>
        <v>416291</v>
      </c>
      <c r="R15" s="46">
        <f t="shared" si="9"/>
        <v>343228</v>
      </c>
      <c r="S15" s="46">
        <f t="shared" si="10"/>
        <v>339830</v>
      </c>
      <c r="T15" s="46">
        <f t="shared" si="12"/>
        <v>16182</v>
      </c>
    </row>
    <row r="16" spans="1:20" s="47" customFormat="1" ht="11.25" customHeight="1">
      <c r="A16" s="44">
        <v>13.9</v>
      </c>
      <c r="B16" s="45">
        <v>43831</v>
      </c>
      <c r="C16" s="45">
        <v>44196</v>
      </c>
      <c r="D16" s="46">
        <v>12</v>
      </c>
      <c r="E16" s="46">
        <v>35</v>
      </c>
      <c r="F16" s="46">
        <v>2</v>
      </c>
      <c r="G16" s="46">
        <f t="shared" si="11"/>
        <v>64</v>
      </c>
      <c r="H16" s="46">
        <v>319900</v>
      </c>
      <c r="I16" s="46">
        <f t="shared" si="0"/>
        <v>12796</v>
      </c>
      <c r="J16" s="46">
        <f t="shared" si="1"/>
        <v>332696</v>
      </c>
      <c r="K16" s="46">
        <f t="shared" si="2"/>
        <v>3992352</v>
      </c>
      <c r="L16" s="46">
        <f t="shared" si="3"/>
        <v>780752</v>
      </c>
      <c r="M16" s="46">
        <f t="shared" si="4"/>
        <v>780752</v>
      </c>
      <c r="N16" s="46">
        <f t="shared" si="5"/>
        <v>5553856</v>
      </c>
      <c r="O16" s="46">
        <f t="shared" si="6"/>
        <v>427929</v>
      </c>
      <c r="P16" s="46">
        <f t="shared" si="7"/>
        <v>352823</v>
      </c>
      <c r="Q16" s="46">
        <f t="shared" si="8"/>
        <v>427929</v>
      </c>
      <c r="R16" s="46">
        <f t="shared" si="9"/>
        <v>352823</v>
      </c>
      <c r="S16" s="46">
        <f t="shared" si="10"/>
        <v>349330</v>
      </c>
      <c r="T16" s="46">
        <f t="shared" si="12"/>
        <v>16634</v>
      </c>
    </row>
    <row r="17" spans="1:20" s="47" customFormat="1" ht="11.25" customHeight="1">
      <c r="A17" s="44">
        <v>14.9</v>
      </c>
      <c r="B17" s="45">
        <v>43831</v>
      </c>
      <c r="C17" s="45">
        <v>44196</v>
      </c>
      <c r="D17" s="46">
        <v>12</v>
      </c>
      <c r="E17" s="46">
        <v>36</v>
      </c>
      <c r="F17" s="46">
        <v>2</v>
      </c>
      <c r="G17" s="46">
        <f t="shared" si="11"/>
        <v>68</v>
      </c>
      <c r="H17" s="46">
        <v>326500</v>
      </c>
      <c r="I17" s="46">
        <f t="shared" si="0"/>
        <v>13060</v>
      </c>
      <c r="J17" s="46">
        <f t="shared" si="1"/>
        <v>339560</v>
      </c>
      <c r="K17" s="46">
        <f t="shared" si="2"/>
        <v>4074720</v>
      </c>
      <c r="L17" s="46">
        <f t="shared" si="3"/>
        <v>796862</v>
      </c>
      <c r="M17" s="46">
        <f t="shared" si="4"/>
        <v>796862</v>
      </c>
      <c r="N17" s="46">
        <f t="shared" si="5"/>
        <v>5668444</v>
      </c>
      <c r="O17" s="46">
        <f t="shared" si="6"/>
        <v>436759</v>
      </c>
      <c r="P17" s="46">
        <f t="shared" si="7"/>
        <v>360103</v>
      </c>
      <c r="Q17" s="46">
        <f t="shared" si="8"/>
        <v>436759</v>
      </c>
      <c r="R17" s="46">
        <f t="shared" si="9"/>
        <v>360103</v>
      </c>
      <c r="S17" s="46">
        <f t="shared" si="10"/>
        <v>356538</v>
      </c>
      <c r="T17" s="46">
        <f t="shared" si="12"/>
        <v>16978</v>
      </c>
    </row>
    <row r="18" spans="1:20" s="47" customFormat="1" ht="11.25" customHeight="1">
      <c r="A18" s="44">
        <v>15.9</v>
      </c>
      <c r="B18" s="45">
        <v>43831</v>
      </c>
      <c r="C18" s="45">
        <v>44196</v>
      </c>
      <c r="D18" s="46">
        <v>12</v>
      </c>
      <c r="E18" s="46">
        <v>37</v>
      </c>
      <c r="F18" s="46">
        <v>2</v>
      </c>
      <c r="G18" s="46">
        <f t="shared" si="11"/>
        <v>72</v>
      </c>
      <c r="H18" s="46">
        <v>334100</v>
      </c>
      <c r="I18" s="46">
        <f t="shared" si="0"/>
        <v>13364</v>
      </c>
      <c r="J18" s="46">
        <f t="shared" si="1"/>
        <v>347464</v>
      </c>
      <c r="K18" s="46">
        <f t="shared" si="2"/>
        <v>4169568</v>
      </c>
      <c r="L18" s="46">
        <f t="shared" si="3"/>
        <v>815410</v>
      </c>
      <c r="M18" s="46">
        <f t="shared" si="4"/>
        <v>815410</v>
      </c>
      <c r="N18" s="46">
        <f t="shared" si="5"/>
        <v>5800388</v>
      </c>
      <c r="O18" s="46">
        <f t="shared" si="6"/>
        <v>446925</v>
      </c>
      <c r="P18" s="46">
        <f t="shared" si="7"/>
        <v>368485</v>
      </c>
      <c r="Q18" s="46">
        <f t="shared" si="8"/>
        <v>446925</v>
      </c>
      <c r="R18" s="46">
        <f t="shared" si="9"/>
        <v>368485</v>
      </c>
      <c r="S18" s="46">
        <f t="shared" si="10"/>
        <v>364837</v>
      </c>
      <c r="T18" s="46">
        <f t="shared" si="12"/>
        <v>17373</v>
      </c>
    </row>
    <row r="19" spans="1:20" s="47" customFormat="1" ht="11.25" customHeight="1">
      <c r="A19" s="44">
        <v>16.899999999999999</v>
      </c>
      <c r="B19" s="45">
        <v>43831</v>
      </c>
      <c r="C19" s="45">
        <v>44196</v>
      </c>
      <c r="D19" s="46">
        <v>12</v>
      </c>
      <c r="E19" s="46">
        <v>38</v>
      </c>
      <c r="F19" s="46">
        <v>2</v>
      </c>
      <c r="G19" s="46">
        <f t="shared" si="11"/>
        <v>76</v>
      </c>
      <c r="H19" s="46">
        <v>341700</v>
      </c>
      <c r="I19" s="46">
        <f t="shared" si="0"/>
        <v>13668</v>
      </c>
      <c r="J19" s="46">
        <f t="shared" si="1"/>
        <v>355368</v>
      </c>
      <c r="K19" s="46">
        <f t="shared" si="2"/>
        <v>4264416</v>
      </c>
      <c r="L19" s="46">
        <f t="shared" si="3"/>
        <v>833958</v>
      </c>
      <c r="M19" s="46">
        <f t="shared" si="4"/>
        <v>833958</v>
      </c>
      <c r="N19" s="46">
        <f t="shared" si="5"/>
        <v>5932332</v>
      </c>
      <c r="O19" s="46">
        <f t="shared" si="6"/>
        <v>457091</v>
      </c>
      <c r="P19" s="46">
        <f t="shared" si="7"/>
        <v>376867</v>
      </c>
      <c r="Q19" s="46">
        <f t="shared" si="8"/>
        <v>457091</v>
      </c>
      <c r="R19" s="46">
        <f t="shared" si="9"/>
        <v>376867</v>
      </c>
      <c r="S19" s="46">
        <f t="shared" si="10"/>
        <v>373136</v>
      </c>
      <c r="T19" s="46">
        <f t="shared" si="12"/>
        <v>17768</v>
      </c>
    </row>
    <row r="20" spans="1:20" s="47" customFormat="1" ht="11.25" customHeight="1">
      <c r="A20" s="44">
        <v>17.899999999999999</v>
      </c>
      <c r="B20" s="45">
        <v>43831</v>
      </c>
      <c r="C20" s="45">
        <v>44196</v>
      </c>
      <c r="D20" s="46">
        <v>12</v>
      </c>
      <c r="E20" s="46">
        <v>39</v>
      </c>
      <c r="F20" s="46">
        <v>2</v>
      </c>
      <c r="G20" s="46">
        <f t="shared" si="11"/>
        <v>80</v>
      </c>
      <c r="H20" s="46">
        <v>348600</v>
      </c>
      <c r="I20" s="46">
        <f t="shared" si="0"/>
        <v>13944</v>
      </c>
      <c r="J20" s="46">
        <f t="shared" si="1"/>
        <v>362544</v>
      </c>
      <c r="K20" s="46">
        <f t="shared" si="2"/>
        <v>4350528</v>
      </c>
      <c r="L20" s="46">
        <f t="shared" si="3"/>
        <v>850798</v>
      </c>
      <c r="M20" s="46">
        <f t="shared" si="4"/>
        <v>850798</v>
      </c>
      <c r="N20" s="46">
        <f t="shared" si="5"/>
        <v>6052124</v>
      </c>
      <c r="O20" s="46">
        <f t="shared" si="6"/>
        <v>466321</v>
      </c>
      <c r="P20" s="46">
        <f t="shared" si="7"/>
        <v>384477</v>
      </c>
      <c r="Q20" s="46">
        <f t="shared" si="8"/>
        <v>466321</v>
      </c>
      <c r="R20" s="46">
        <f t="shared" si="9"/>
        <v>384477</v>
      </c>
      <c r="S20" s="46">
        <f t="shared" si="10"/>
        <v>380671</v>
      </c>
      <c r="T20" s="46">
        <f t="shared" si="12"/>
        <v>18127</v>
      </c>
    </row>
    <row r="21" spans="1:20" s="47" customFormat="1" ht="11.25" customHeight="1">
      <c r="A21" s="44">
        <v>18.899999999999999</v>
      </c>
      <c r="B21" s="45">
        <v>43831</v>
      </c>
      <c r="C21" s="45">
        <v>44196</v>
      </c>
      <c r="D21" s="46">
        <v>12</v>
      </c>
      <c r="E21" s="46">
        <v>40</v>
      </c>
      <c r="F21" s="46">
        <v>2</v>
      </c>
      <c r="G21" s="46">
        <f t="shared" si="11"/>
        <v>84</v>
      </c>
      <c r="H21" s="46">
        <v>355100</v>
      </c>
      <c r="I21" s="46">
        <f t="shared" si="0"/>
        <v>14204</v>
      </c>
      <c r="J21" s="46">
        <f t="shared" si="1"/>
        <v>369304</v>
      </c>
      <c r="K21" s="46">
        <f t="shared" si="2"/>
        <v>4431648</v>
      </c>
      <c r="L21" s="46">
        <f t="shared" si="3"/>
        <v>866663</v>
      </c>
      <c r="M21" s="46">
        <f t="shared" si="4"/>
        <v>866663</v>
      </c>
      <c r="N21" s="46">
        <f t="shared" si="5"/>
        <v>6164974</v>
      </c>
      <c r="O21" s="46">
        <f t="shared" si="6"/>
        <v>475017</v>
      </c>
      <c r="P21" s="46">
        <f t="shared" si="7"/>
        <v>391646</v>
      </c>
      <c r="Q21" s="46">
        <f t="shared" si="8"/>
        <v>475017</v>
      </c>
      <c r="R21" s="46">
        <f t="shared" si="9"/>
        <v>391646</v>
      </c>
      <c r="S21" s="46">
        <f t="shared" si="10"/>
        <v>387769</v>
      </c>
      <c r="T21" s="46">
        <f t="shared" si="12"/>
        <v>18465</v>
      </c>
    </row>
    <row r="22" spans="1:20" s="47" customFormat="1" ht="11.25" customHeight="1">
      <c r="A22" s="44">
        <v>19.899999999999999</v>
      </c>
      <c r="B22" s="45">
        <v>43831</v>
      </c>
      <c r="C22" s="45">
        <v>44196</v>
      </c>
      <c r="D22" s="46">
        <v>12</v>
      </c>
      <c r="E22" s="46">
        <v>41</v>
      </c>
      <c r="F22" s="46">
        <v>2</v>
      </c>
      <c r="G22" s="46">
        <f t="shared" si="11"/>
        <v>88</v>
      </c>
      <c r="H22" s="46">
        <v>360900</v>
      </c>
      <c r="I22" s="46">
        <f t="shared" si="0"/>
        <v>14436</v>
      </c>
      <c r="J22" s="46">
        <f t="shared" si="1"/>
        <v>375336</v>
      </c>
      <c r="K22" s="46">
        <f t="shared" si="2"/>
        <v>4504032</v>
      </c>
      <c r="L22" s="46">
        <f t="shared" si="3"/>
        <v>880817</v>
      </c>
      <c r="M22" s="46">
        <f t="shared" si="4"/>
        <v>880817</v>
      </c>
      <c r="N22" s="46">
        <f t="shared" si="5"/>
        <v>6265666</v>
      </c>
      <c r="O22" s="46">
        <f t="shared" si="6"/>
        <v>482774</v>
      </c>
      <c r="P22" s="46">
        <f t="shared" si="7"/>
        <v>398043</v>
      </c>
      <c r="Q22" s="46">
        <f t="shared" si="8"/>
        <v>482774</v>
      </c>
      <c r="R22" s="46">
        <f t="shared" si="9"/>
        <v>398043</v>
      </c>
      <c r="S22" s="46">
        <f t="shared" si="10"/>
        <v>394102</v>
      </c>
      <c r="T22" s="46">
        <f t="shared" si="12"/>
        <v>18766</v>
      </c>
    </row>
    <row r="23" spans="1:20" s="47" customFormat="1" ht="11.25" customHeight="1">
      <c r="A23" s="44">
        <v>20.9</v>
      </c>
      <c r="B23" s="45">
        <v>43831</v>
      </c>
      <c r="C23" s="45">
        <v>44196</v>
      </c>
      <c r="D23" s="46">
        <v>12</v>
      </c>
      <c r="E23" s="46">
        <v>42</v>
      </c>
      <c r="F23" s="46">
        <v>2</v>
      </c>
      <c r="G23" s="46">
        <f t="shared" si="11"/>
        <v>92</v>
      </c>
      <c r="H23" s="46">
        <v>366200</v>
      </c>
      <c r="I23" s="46">
        <f t="shared" si="0"/>
        <v>14648</v>
      </c>
      <c r="J23" s="46">
        <f t="shared" si="1"/>
        <v>380848</v>
      </c>
      <c r="K23" s="46">
        <f t="shared" si="2"/>
        <v>4570176</v>
      </c>
      <c r="L23" s="46">
        <f t="shared" si="3"/>
        <v>893753</v>
      </c>
      <c r="M23" s="46">
        <f t="shared" si="4"/>
        <v>893753</v>
      </c>
      <c r="N23" s="46">
        <f t="shared" si="5"/>
        <v>6357682</v>
      </c>
      <c r="O23" s="46">
        <f t="shared" si="6"/>
        <v>489865</v>
      </c>
      <c r="P23" s="46">
        <f t="shared" si="7"/>
        <v>403888</v>
      </c>
      <c r="Q23" s="46">
        <f t="shared" si="8"/>
        <v>489865</v>
      </c>
      <c r="R23" s="46">
        <f t="shared" si="9"/>
        <v>403888</v>
      </c>
      <c r="S23" s="46">
        <f t="shared" si="10"/>
        <v>399890</v>
      </c>
      <c r="T23" s="46">
        <f t="shared" si="12"/>
        <v>19042</v>
      </c>
    </row>
    <row r="24" spans="1:20" s="47" customFormat="1" ht="11.25" customHeight="1">
      <c r="A24" s="44">
        <v>21.9</v>
      </c>
      <c r="B24" s="45">
        <v>43831</v>
      </c>
      <c r="C24" s="45">
        <v>44196</v>
      </c>
      <c r="D24" s="46">
        <v>12</v>
      </c>
      <c r="E24" s="46">
        <v>43</v>
      </c>
      <c r="F24" s="46">
        <v>2</v>
      </c>
      <c r="G24" s="46">
        <f t="shared" si="11"/>
        <v>96</v>
      </c>
      <c r="H24" s="46">
        <v>371200</v>
      </c>
      <c r="I24" s="46">
        <f t="shared" si="0"/>
        <v>14848</v>
      </c>
      <c r="J24" s="46">
        <f t="shared" si="1"/>
        <v>386048</v>
      </c>
      <c r="K24" s="46">
        <f t="shared" si="2"/>
        <v>4632576</v>
      </c>
      <c r="L24" s="46">
        <f t="shared" si="3"/>
        <v>905956</v>
      </c>
      <c r="M24" s="46">
        <f t="shared" si="4"/>
        <v>905956</v>
      </c>
      <c r="N24" s="46">
        <f t="shared" si="5"/>
        <v>6444488</v>
      </c>
      <c r="O24" s="46">
        <f t="shared" si="6"/>
        <v>496553</v>
      </c>
      <c r="P24" s="46">
        <f t="shared" si="7"/>
        <v>409403</v>
      </c>
      <c r="Q24" s="46">
        <f t="shared" si="8"/>
        <v>496553</v>
      </c>
      <c r="R24" s="46">
        <f t="shared" si="9"/>
        <v>409403</v>
      </c>
      <c r="S24" s="46">
        <f t="shared" si="10"/>
        <v>405350</v>
      </c>
      <c r="T24" s="46">
        <f t="shared" si="12"/>
        <v>19302</v>
      </c>
    </row>
    <row r="25" spans="1:20" s="47" customFormat="1" ht="11.25" customHeight="1">
      <c r="A25" s="44">
        <v>22.9</v>
      </c>
      <c r="B25" s="45">
        <v>43831</v>
      </c>
      <c r="C25" s="45">
        <v>44196</v>
      </c>
      <c r="D25" s="46">
        <v>12</v>
      </c>
      <c r="E25" s="46">
        <v>44</v>
      </c>
      <c r="F25" s="46">
        <v>2</v>
      </c>
      <c r="G25" s="46">
        <f t="shared" si="11"/>
        <v>100</v>
      </c>
      <c r="H25" s="46">
        <v>375100</v>
      </c>
      <c r="I25" s="46">
        <f t="shared" si="0"/>
        <v>15004</v>
      </c>
      <c r="J25" s="46">
        <f t="shared" si="1"/>
        <v>390104</v>
      </c>
      <c r="K25" s="46">
        <f t="shared" si="2"/>
        <v>4681248</v>
      </c>
      <c r="L25" s="46">
        <f t="shared" si="3"/>
        <v>915476</v>
      </c>
      <c r="M25" s="46">
        <f t="shared" si="4"/>
        <v>915476</v>
      </c>
      <c r="N25" s="46">
        <f t="shared" si="5"/>
        <v>6512200</v>
      </c>
      <c r="O25" s="46">
        <f t="shared" si="6"/>
        <v>501771</v>
      </c>
      <c r="P25" s="46">
        <f t="shared" si="7"/>
        <v>413705</v>
      </c>
      <c r="Q25" s="46">
        <f t="shared" si="8"/>
        <v>501771</v>
      </c>
      <c r="R25" s="46">
        <f t="shared" si="9"/>
        <v>413705</v>
      </c>
      <c r="S25" s="46">
        <f t="shared" si="10"/>
        <v>409609</v>
      </c>
      <c r="T25" s="46">
        <f t="shared" si="12"/>
        <v>19505</v>
      </c>
    </row>
    <row r="26" spans="1:20" s="47" customFormat="1" ht="11.25" customHeight="1">
      <c r="A26" s="44">
        <v>23.9</v>
      </c>
      <c r="B26" s="45">
        <v>43831</v>
      </c>
      <c r="C26" s="45">
        <v>44196</v>
      </c>
      <c r="D26" s="46">
        <v>12</v>
      </c>
      <c r="E26" s="46">
        <v>45</v>
      </c>
      <c r="F26" s="46">
        <v>2</v>
      </c>
      <c r="G26" s="46">
        <f t="shared" si="11"/>
        <v>104</v>
      </c>
      <c r="H26" s="46">
        <v>378700</v>
      </c>
      <c r="I26" s="46">
        <f t="shared" si="0"/>
        <v>15148</v>
      </c>
      <c r="J26" s="46">
        <f t="shared" si="1"/>
        <v>393848</v>
      </c>
      <c r="K26" s="46">
        <f t="shared" si="2"/>
        <v>4726176</v>
      </c>
      <c r="L26" s="46">
        <f t="shared" si="3"/>
        <v>968273</v>
      </c>
      <c r="M26" s="46">
        <f t="shared" si="4"/>
        <v>968273</v>
      </c>
      <c r="N26" s="46">
        <f t="shared" si="5"/>
        <v>6662722</v>
      </c>
      <c r="O26" s="46">
        <f t="shared" si="6"/>
        <v>530709</v>
      </c>
      <c r="P26" s="46">
        <f t="shared" si="7"/>
        <v>437564</v>
      </c>
      <c r="Q26" s="46">
        <f t="shared" si="8"/>
        <v>530709</v>
      </c>
      <c r="R26" s="46">
        <f t="shared" si="9"/>
        <v>437564</v>
      </c>
      <c r="S26" s="46">
        <f t="shared" si="10"/>
        <v>433232</v>
      </c>
      <c r="T26" s="46">
        <f>INT(J26*0.1)</f>
        <v>39384</v>
      </c>
    </row>
    <row r="27" spans="1:20" s="47" customFormat="1" ht="11.25" customHeight="1">
      <c r="A27" s="44">
        <v>24.9</v>
      </c>
      <c r="B27" s="45">
        <v>43831</v>
      </c>
      <c r="C27" s="45">
        <v>44196</v>
      </c>
      <c r="D27" s="46">
        <v>12</v>
      </c>
      <c r="E27" s="46">
        <v>46</v>
      </c>
      <c r="F27" s="46">
        <v>2</v>
      </c>
      <c r="G27" s="46">
        <f t="shared" si="11"/>
        <v>108</v>
      </c>
      <c r="H27" s="46">
        <v>382200</v>
      </c>
      <c r="I27" s="46">
        <f t="shared" si="0"/>
        <v>15288</v>
      </c>
      <c r="J27" s="46">
        <f t="shared" si="1"/>
        <v>397488</v>
      </c>
      <c r="K27" s="46">
        <f t="shared" si="2"/>
        <v>4769856</v>
      </c>
      <c r="L27" s="46">
        <f t="shared" si="3"/>
        <v>977222</v>
      </c>
      <c r="M27" s="46">
        <f t="shared" si="4"/>
        <v>977222</v>
      </c>
      <c r="N27" s="46">
        <f t="shared" si="5"/>
        <v>6724300</v>
      </c>
      <c r="O27" s="46">
        <f t="shared" si="6"/>
        <v>535614</v>
      </c>
      <c r="P27" s="46">
        <f t="shared" si="7"/>
        <v>441608</v>
      </c>
      <c r="Q27" s="46">
        <f t="shared" si="8"/>
        <v>535614</v>
      </c>
      <c r="R27" s="46">
        <f t="shared" si="9"/>
        <v>441608</v>
      </c>
      <c r="S27" s="46">
        <f t="shared" si="10"/>
        <v>437236</v>
      </c>
      <c r="T27" s="46">
        <f t="shared" ref="T27:T42" si="13">INT(J27*0.1)</f>
        <v>39748</v>
      </c>
    </row>
    <row r="28" spans="1:20" s="47" customFormat="1" ht="11.25" customHeight="1">
      <c r="A28" s="44">
        <v>25.9</v>
      </c>
      <c r="B28" s="45">
        <v>43831</v>
      </c>
      <c r="C28" s="45">
        <v>44196</v>
      </c>
      <c r="D28" s="46">
        <v>12</v>
      </c>
      <c r="E28" s="46">
        <v>47</v>
      </c>
      <c r="F28" s="46">
        <v>2</v>
      </c>
      <c r="G28" s="46">
        <f t="shared" si="11"/>
        <v>112</v>
      </c>
      <c r="H28" s="46">
        <v>385800</v>
      </c>
      <c r="I28" s="46">
        <f t="shared" si="0"/>
        <v>15432</v>
      </c>
      <c r="J28" s="46">
        <f t="shared" si="1"/>
        <v>401232</v>
      </c>
      <c r="K28" s="46">
        <f t="shared" si="2"/>
        <v>4814784</v>
      </c>
      <c r="L28" s="46">
        <f t="shared" si="3"/>
        <v>986427</v>
      </c>
      <c r="M28" s="46">
        <f t="shared" si="4"/>
        <v>986427</v>
      </c>
      <c r="N28" s="46">
        <f t="shared" si="5"/>
        <v>6787638</v>
      </c>
      <c r="O28" s="46">
        <f t="shared" si="6"/>
        <v>540659</v>
      </c>
      <c r="P28" s="46">
        <f t="shared" si="7"/>
        <v>445768</v>
      </c>
      <c r="Q28" s="46">
        <f t="shared" si="8"/>
        <v>540659</v>
      </c>
      <c r="R28" s="46">
        <f t="shared" si="9"/>
        <v>445768</v>
      </c>
      <c r="S28" s="46">
        <f t="shared" si="10"/>
        <v>441355</v>
      </c>
      <c r="T28" s="46">
        <f t="shared" si="13"/>
        <v>40123</v>
      </c>
    </row>
    <row r="29" spans="1:20" s="47" customFormat="1" ht="11.25" customHeight="1">
      <c r="A29" s="44">
        <v>26.9</v>
      </c>
      <c r="B29" s="45">
        <v>43831</v>
      </c>
      <c r="C29" s="45">
        <v>44196</v>
      </c>
      <c r="D29" s="46">
        <v>12</v>
      </c>
      <c r="E29" s="46">
        <v>48</v>
      </c>
      <c r="F29" s="46">
        <v>2</v>
      </c>
      <c r="G29" s="46">
        <f t="shared" si="11"/>
        <v>116</v>
      </c>
      <c r="H29" s="46">
        <v>389100</v>
      </c>
      <c r="I29" s="46">
        <f t="shared" si="0"/>
        <v>15564</v>
      </c>
      <c r="J29" s="46">
        <f t="shared" si="1"/>
        <v>404664</v>
      </c>
      <c r="K29" s="46">
        <f t="shared" si="2"/>
        <v>4855968</v>
      </c>
      <c r="L29" s="46">
        <f t="shared" si="3"/>
        <v>994865</v>
      </c>
      <c r="M29" s="46">
        <f t="shared" si="4"/>
        <v>994865</v>
      </c>
      <c r="N29" s="46">
        <f t="shared" si="5"/>
        <v>6845698</v>
      </c>
      <c r="O29" s="46">
        <f t="shared" si="6"/>
        <v>545284</v>
      </c>
      <c r="P29" s="46">
        <f t="shared" si="7"/>
        <v>449581</v>
      </c>
      <c r="Q29" s="46">
        <f t="shared" si="8"/>
        <v>545284</v>
      </c>
      <c r="R29" s="46">
        <f t="shared" si="9"/>
        <v>449581</v>
      </c>
      <c r="S29" s="46">
        <f t="shared" si="10"/>
        <v>445130</v>
      </c>
      <c r="T29" s="46">
        <f t="shared" si="13"/>
        <v>40466</v>
      </c>
    </row>
    <row r="30" spans="1:20" s="47" customFormat="1" ht="11.25" customHeight="1">
      <c r="A30" s="44">
        <v>27.9</v>
      </c>
      <c r="B30" s="45">
        <v>43831</v>
      </c>
      <c r="C30" s="45">
        <v>44196</v>
      </c>
      <c r="D30" s="46">
        <v>12</v>
      </c>
      <c r="E30" s="46">
        <v>49</v>
      </c>
      <c r="F30" s="46">
        <v>2</v>
      </c>
      <c r="G30" s="46">
        <f t="shared" si="11"/>
        <v>120</v>
      </c>
      <c r="H30" s="46">
        <v>392200</v>
      </c>
      <c r="I30" s="46">
        <f t="shared" si="0"/>
        <v>15688</v>
      </c>
      <c r="J30" s="46">
        <f t="shared" si="1"/>
        <v>407888</v>
      </c>
      <c r="K30" s="46">
        <f t="shared" si="2"/>
        <v>4894656</v>
      </c>
      <c r="L30" s="46">
        <f t="shared" si="3"/>
        <v>1002790</v>
      </c>
      <c r="M30" s="46">
        <f t="shared" si="4"/>
        <v>1002790</v>
      </c>
      <c r="N30" s="46">
        <f t="shared" si="5"/>
        <v>6900236</v>
      </c>
      <c r="O30" s="46">
        <f t="shared" si="6"/>
        <v>549628</v>
      </c>
      <c r="P30" s="46">
        <f t="shared" si="7"/>
        <v>453162</v>
      </c>
      <c r="Q30" s="46">
        <f t="shared" si="8"/>
        <v>549628</v>
      </c>
      <c r="R30" s="46">
        <f t="shared" si="9"/>
        <v>453162</v>
      </c>
      <c r="S30" s="46">
        <f t="shared" si="10"/>
        <v>448676</v>
      </c>
      <c r="T30" s="46">
        <f t="shared" si="13"/>
        <v>40788</v>
      </c>
    </row>
    <row r="31" spans="1:20" s="47" customFormat="1" ht="11.25" customHeight="1">
      <c r="A31" s="44">
        <v>28.9</v>
      </c>
      <c r="B31" s="45">
        <v>43831</v>
      </c>
      <c r="C31" s="45">
        <v>44196</v>
      </c>
      <c r="D31" s="46">
        <v>12</v>
      </c>
      <c r="E31" s="46">
        <v>50</v>
      </c>
      <c r="F31" s="46">
        <v>2</v>
      </c>
      <c r="G31" s="46">
        <f t="shared" si="11"/>
        <v>124</v>
      </c>
      <c r="H31" s="46">
        <v>395000</v>
      </c>
      <c r="I31" s="46">
        <f t="shared" si="0"/>
        <v>15800</v>
      </c>
      <c r="J31" s="46">
        <f t="shared" si="1"/>
        <v>410800</v>
      </c>
      <c r="K31" s="46">
        <f t="shared" si="2"/>
        <v>4929600</v>
      </c>
      <c r="L31" s="46">
        <f t="shared" si="3"/>
        <v>1009951</v>
      </c>
      <c r="M31" s="46">
        <f t="shared" si="4"/>
        <v>1009951</v>
      </c>
      <c r="N31" s="46">
        <f t="shared" si="5"/>
        <v>6949502</v>
      </c>
      <c r="O31" s="46">
        <f t="shared" si="6"/>
        <v>553553</v>
      </c>
      <c r="P31" s="46">
        <f t="shared" si="7"/>
        <v>456398</v>
      </c>
      <c r="Q31" s="46">
        <f t="shared" si="8"/>
        <v>553553</v>
      </c>
      <c r="R31" s="46">
        <f t="shared" si="9"/>
        <v>456398</v>
      </c>
      <c r="S31" s="46">
        <f t="shared" si="10"/>
        <v>451880</v>
      </c>
      <c r="T31" s="46">
        <f t="shared" si="13"/>
        <v>41080</v>
      </c>
    </row>
    <row r="32" spans="1:20" s="47" customFormat="1" ht="11.25" customHeight="1">
      <c r="A32" s="44">
        <v>29.9</v>
      </c>
      <c r="B32" s="45">
        <v>43831</v>
      </c>
      <c r="C32" s="45">
        <v>44196</v>
      </c>
      <c r="D32" s="46">
        <v>12</v>
      </c>
      <c r="E32" s="46">
        <v>51</v>
      </c>
      <c r="F32" s="46">
        <v>2</v>
      </c>
      <c r="G32" s="46">
        <f t="shared" si="11"/>
        <v>128</v>
      </c>
      <c r="H32" s="46">
        <v>397400</v>
      </c>
      <c r="I32" s="46">
        <f t="shared" si="0"/>
        <v>15896</v>
      </c>
      <c r="J32" s="46">
        <f t="shared" si="1"/>
        <v>413296</v>
      </c>
      <c r="K32" s="46">
        <f t="shared" si="2"/>
        <v>4959552</v>
      </c>
      <c r="L32" s="46">
        <f t="shared" si="3"/>
        <v>1016086</v>
      </c>
      <c r="M32" s="46">
        <f t="shared" si="4"/>
        <v>1016086</v>
      </c>
      <c r="N32" s="46">
        <f t="shared" si="5"/>
        <v>6991724</v>
      </c>
      <c r="O32" s="46">
        <f t="shared" si="6"/>
        <v>556915</v>
      </c>
      <c r="P32" s="46">
        <f t="shared" si="7"/>
        <v>459171</v>
      </c>
      <c r="Q32" s="46">
        <f t="shared" si="8"/>
        <v>556915</v>
      </c>
      <c r="R32" s="46">
        <f t="shared" si="9"/>
        <v>459171</v>
      </c>
      <c r="S32" s="46">
        <f t="shared" si="10"/>
        <v>454625</v>
      </c>
      <c r="T32" s="46">
        <f t="shared" si="13"/>
        <v>41329</v>
      </c>
    </row>
    <row r="33" spans="1:20" s="47" customFormat="1" ht="11.25" customHeight="1">
      <c r="A33" s="44">
        <v>30.9</v>
      </c>
      <c r="B33" s="45">
        <v>43831</v>
      </c>
      <c r="C33" s="45">
        <v>44196</v>
      </c>
      <c r="D33" s="46">
        <v>12</v>
      </c>
      <c r="E33" s="46">
        <v>52</v>
      </c>
      <c r="F33" s="46">
        <v>2</v>
      </c>
      <c r="G33" s="46">
        <f t="shared" si="11"/>
        <v>132</v>
      </c>
      <c r="H33" s="46">
        <v>399700</v>
      </c>
      <c r="I33" s="46">
        <f t="shared" si="0"/>
        <v>15988</v>
      </c>
      <c r="J33" s="46">
        <f t="shared" si="1"/>
        <v>415688</v>
      </c>
      <c r="K33" s="46">
        <f t="shared" si="2"/>
        <v>4988256</v>
      </c>
      <c r="L33" s="46">
        <f t="shared" si="3"/>
        <v>1021966</v>
      </c>
      <c r="M33" s="46">
        <f t="shared" si="4"/>
        <v>1021966</v>
      </c>
      <c r="N33" s="46">
        <f t="shared" si="5"/>
        <v>7032188</v>
      </c>
      <c r="O33" s="46">
        <f t="shared" si="6"/>
        <v>560138</v>
      </c>
      <c r="P33" s="46">
        <f t="shared" si="7"/>
        <v>461828</v>
      </c>
      <c r="Q33" s="46">
        <f t="shared" si="8"/>
        <v>560138</v>
      </c>
      <c r="R33" s="46">
        <f t="shared" si="9"/>
        <v>461828</v>
      </c>
      <c r="S33" s="46">
        <f t="shared" si="10"/>
        <v>457256</v>
      </c>
      <c r="T33" s="46">
        <f t="shared" si="13"/>
        <v>41568</v>
      </c>
    </row>
    <row r="34" spans="1:20" s="47" customFormat="1" ht="11.25" customHeight="1">
      <c r="A34" s="44">
        <v>31.9</v>
      </c>
      <c r="B34" s="45">
        <v>43831</v>
      </c>
      <c r="C34" s="45">
        <v>44196</v>
      </c>
      <c r="D34" s="46">
        <v>12</v>
      </c>
      <c r="E34" s="46">
        <v>53</v>
      </c>
      <c r="F34" s="46">
        <v>2</v>
      </c>
      <c r="G34" s="46">
        <f t="shared" si="11"/>
        <v>136</v>
      </c>
      <c r="H34" s="46">
        <v>400900</v>
      </c>
      <c r="I34" s="46">
        <f t="shared" si="0"/>
        <v>16036</v>
      </c>
      <c r="J34" s="46">
        <f t="shared" si="1"/>
        <v>416936</v>
      </c>
      <c r="K34" s="46">
        <f t="shared" si="2"/>
        <v>5003232</v>
      </c>
      <c r="L34" s="46">
        <f t="shared" si="3"/>
        <v>1025035</v>
      </c>
      <c r="M34" s="46">
        <f t="shared" si="4"/>
        <v>1025035</v>
      </c>
      <c r="N34" s="46">
        <f t="shared" si="5"/>
        <v>7053302</v>
      </c>
      <c r="O34" s="46">
        <f t="shared" si="6"/>
        <v>561820</v>
      </c>
      <c r="P34" s="46">
        <f t="shared" si="7"/>
        <v>463215</v>
      </c>
      <c r="Q34" s="46">
        <f t="shared" si="8"/>
        <v>561820</v>
      </c>
      <c r="R34" s="46">
        <f t="shared" si="9"/>
        <v>463215</v>
      </c>
      <c r="S34" s="46">
        <f t="shared" si="10"/>
        <v>458629</v>
      </c>
      <c r="T34" s="46">
        <f t="shared" si="13"/>
        <v>41693</v>
      </c>
    </row>
    <row r="35" spans="1:20" s="47" customFormat="1" ht="11.25" customHeight="1">
      <c r="A35" s="44">
        <v>32.9</v>
      </c>
      <c r="B35" s="45">
        <v>43831</v>
      </c>
      <c r="C35" s="45">
        <v>44196</v>
      </c>
      <c r="D35" s="46">
        <v>12</v>
      </c>
      <c r="E35" s="46">
        <v>54</v>
      </c>
      <c r="F35" s="46">
        <v>2</v>
      </c>
      <c r="G35" s="46">
        <f t="shared" si="11"/>
        <v>140</v>
      </c>
      <c r="H35" s="46">
        <v>402100</v>
      </c>
      <c r="I35" s="46">
        <f t="shared" si="0"/>
        <v>16084</v>
      </c>
      <c r="J35" s="46">
        <f t="shared" si="1"/>
        <v>418184</v>
      </c>
      <c r="K35" s="46">
        <f t="shared" si="2"/>
        <v>5018208</v>
      </c>
      <c r="L35" s="46">
        <f t="shared" si="3"/>
        <v>1028104</v>
      </c>
      <c r="M35" s="46">
        <f t="shared" si="4"/>
        <v>1028104</v>
      </c>
      <c r="N35" s="46">
        <f t="shared" si="5"/>
        <v>7074416</v>
      </c>
      <c r="O35" s="46">
        <f t="shared" si="6"/>
        <v>563502</v>
      </c>
      <c r="P35" s="46">
        <f t="shared" si="7"/>
        <v>464602</v>
      </c>
      <c r="Q35" s="46">
        <f t="shared" si="8"/>
        <v>563502</v>
      </c>
      <c r="R35" s="46">
        <f t="shared" si="9"/>
        <v>464602</v>
      </c>
      <c r="S35" s="46">
        <f t="shared" si="10"/>
        <v>460002</v>
      </c>
      <c r="T35" s="46">
        <f t="shared" si="13"/>
        <v>41818</v>
      </c>
    </row>
    <row r="36" spans="1:20" s="47" customFormat="1" ht="10.8" customHeight="1">
      <c r="A36" s="44">
        <v>33.9</v>
      </c>
      <c r="B36" s="45">
        <v>43831</v>
      </c>
      <c r="C36" s="45">
        <v>44196</v>
      </c>
      <c r="D36" s="46">
        <v>12</v>
      </c>
      <c r="E36" s="46">
        <v>55</v>
      </c>
      <c r="F36" s="46">
        <v>2</v>
      </c>
      <c r="G36" s="46">
        <f t="shared" si="11"/>
        <v>144</v>
      </c>
      <c r="H36" s="46">
        <v>403300</v>
      </c>
      <c r="I36" s="46">
        <f t="shared" si="0"/>
        <v>16132</v>
      </c>
      <c r="J36" s="46">
        <f t="shared" si="1"/>
        <v>419432</v>
      </c>
      <c r="K36" s="46">
        <f t="shared" si="2"/>
        <v>5033184</v>
      </c>
      <c r="L36" s="46">
        <f t="shared" si="3"/>
        <v>1031172</v>
      </c>
      <c r="M36" s="46">
        <f t="shared" si="4"/>
        <v>1031172</v>
      </c>
      <c r="N36" s="46">
        <f t="shared" si="5"/>
        <v>7095528</v>
      </c>
      <c r="O36" s="46">
        <f t="shared" si="6"/>
        <v>565184</v>
      </c>
      <c r="P36" s="46">
        <f t="shared" si="7"/>
        <v>465988</v>
      </c>
      <c r="Q36" s="46">
        <f t="shared" si="8"/>
        <v>565184</v>
      </c>
      <c r="R36" s="46">
        <f t="shared" si="9"/>
        <v>465988</v>
      </c>
      <c r="S36" s="46">
        <f t="shared" si="10"/>
        <v>461375</v>
      </c>
      <c r="T36" s="46">
        <f t="shared" si="13"/>
        <v>41943</v>
      </c>
    </row>
    <row r="37" spans="1:20" s="47" customFormat="1" ht="11.25" customHeight="1">
      <c r="A37" s="50">
        <v>34.9</v>
      </c>
      <c r="B37" s="51">
        <v>43831</v>
      </c>
      <c r="C37" s="51">
        <v>44196</v>
      </c>
      <c r="D37" s="52">
        <v>12</v>
      </c>
      <c r="E37" s="52">
        <v>56</v>
      </c>
      <c r="F37" s="52">
        <v>2</v>
      </c>
      <c r="G37" s="52">
        <f t="shared" si="11"/>
        <v>148</v>
      </c>
      <c r="H37" s="52">
        <v>404300</v>
      </c>
      <c r="I37" s="52">
        <f t="shared" si="0"/>
        <v>16172</v>
      </c>
      <c r="J37" s="52">
        <f t="shared" si="1"/>
        <v>420472</v>
      </c>
      <c r="K37" s="52">
        <f t="shared" si="2"/>
        <v>5045664</v>
      </c>
      <c r="L37" s="52">
        <f t="shared" si="3"/>
        <v>1033729</v>
      </c>
      <c r="M37" s="52">
        <f t="shared" si="4"/>
        <v>1033729</v>
      </c>
      <c r="N37" s="52">
        <f t="shared" si="5"/>
        <v>7113122</v>
      </c>
      <c r="O37" s="52">
        <f t="shared" si="6"/>
        <v>566585</v>
      </c>
      <c r="P37" s="52">
        <f t="shared" si="7"/>
        <v>467144</v>
      </c>
      <c r="Q37" s="52">
        <f t="shared" si="8"/>
        <v>566585</v>
      </c>
      <c r="R37" s="52">
        <f t="shared" si="9"/>
        <v>467144</v>
      </c>
      <c r="S37" s="52">
        <f t="shared" si="10"/>
        <v>462519</v>
      </c>
      <c r="T37" s="52">
        <f t="shared" si="13"/>
        <v>42047</v>
      </c>
    </row>
    <row r="38" spans="1:20" s="47" customFormat="1" ht="11.25" customHeight="1">
      <c r="A38" s="50">
        <v>35.9</v>
      </c>
      <c r="B38" s="51">
        <v>43831</v>
      </c>
      <c r="C38" s="51">
        <v>44196</v>
      </c>
      <c r="D38" s="52">
        <v>12</v>
      </c>
      <c r="E38" s="52">
        <v>57</v>
      </c>
      <c r="F38" s="52">
        <v>2</v>
      </c>
      <c r="G38" s="52">
        <v>148</v>
      </c>
      <c r="H38" s="52">
        <v>404300</v>
      </c>
      <c r="I38" s="52">
        <f t="shared" si="0"/>
        <v>16172</v>
      </c>
      <c r="J38" s="52">
        <f t="shared" si="1"/>
        <v>420472</v>
      </c>
      <c r="K38" s="52">
        <f t="shared" si="2"/>
        <v>5045664</v>
      </c>
      <c r="L38" s="52">
        <f t="shared" si="3"/>
        <v>1033729</v>
      </c>
      <c r="M38" s="52">
        <f t="shared" si="4"/>
        <v>1033729</v>
      </c>
      <c r="N38" s="52">
        <f t="shared" si="5"/>
        <v>7113122</v>
      </c>
      <c r="O38" s="52">
        <f t="shared" si="6"/>
        <v>566585</v>
      </c>
      <c r="P38" s="52">
        <f t="shared" si="7"/>
        <v>467144</v>
      </c>
      <c r="Q38" s="52">
        <f t="shared" si="8"/>
        <v>566585</v>
      </c>
      <c r="R38" s="52">
        <f t="shared" si="9"/>
        <v>467144</v>
      </c>
      <c r="S38" s="52">
        <f t="shared" si="10"/>
        <v>462519</v>
      </c>
      <c r="T38" s="52">
        <f t="shared" si="13"/>
        <v>42047</v>
      </c>
    </row>
    <row r="39" spans="1:20" s="47" customFormat="1" ht="11.25" customHeight="1">
      <c r="A39" s="50">
        <v>36.9</v>
      </c>
      <c r="B39" s="51">
        <v>43831</v>
      </c>
      <c r="C39" s="51">
        <v>44196</v>
      </c>
      <c r="D39" s="52">
        <v>12</v>
      </c>
      <c r="E39" s="52">
        <v>58</v>
      </c>
      <c r="F39" s="52">
        <v>2</v>
      </c>
      <c r="G39" s="52">
        <v>148</v>
      </c>
      <c r="H39" s="52">
        <v>404300</v>
      </c>
      <c r="I39" s="52">
        <f t="shared" si="0"/>
        <v>16172</v>
      </c>
      <c r="J39" s="52">
        <f t="shared" si="1"/>
        <v>420472</v>
      </c>
      <c r="K39" s="52">
        <f t="shared" si="2"/>
        <v>5045664</v>
      </c>
      <c r="L39" s="52">
        <f t="shared" si="3"/>
        <v>1033729</v>
      </c>
      <c r="M39" s="52">
        <f t="shared" si="4"/>
        <v>1033729</v>
      </c>
      <c r="N39" s="52">
        <f t="shared" si="5"/>
        <v>7113122</v>
      </c>
      <c r="O39" s="52">
        <f t="shared" si="6"/>
        <v>566585</v>
      </c>
      <c r="P39" s="52">
        <f t="shared" si="7"/>
        <v>467144</v>
      </c>
      <c r="Q39" s="52">
        <f t="shared" si="8"/>
        <v>566585</v>
      </c>
      <c r="R39" s="52">
        <f t="shared" si="9"/>
        <v>467144</v>
      </c>
      <c r="S39" s="52">
        <f t="shared" si="10"/>
        <v>462519</v>
      </c>
      <c r="T39" s="52">
        <f t="shared" si="13"/>
        <v>42047</v>
      </c>
    </row>
    <row r="40" spans="1:20" s="47" customFormat="1" ht="11.25" customHeight="1">
      <c r="A40" s="50">
        <v>37.9</v>
      </c>
      <c r="B40" s="51">
        <v>43831</v>
      </c>
      <c r="C40" s="51">
        <v>44196</v>
      </c>
      <c r="D40" s="52">
        <v>12</v>
      </c>
      <c r="E40" s="52">
        <v>59</v>
      </c>
      <c r="F40" s="52">
        <v>2</v>
      </c>
      <c r="G40" s="52">
        <v>148</v>
      </c>
      <c r="H40" s="52">
        <v>404300</v>
      </c>
      <c r="I40" s="52">
        <f t="shared" si="0"/>
        <v>16172</v>
      </c>
      <c r="J40" s="52">
        <f t="shared" si="1"/>
        <v>420472</v>
      </c>
      <c r="K40" s="52">
        <f t="shared" si="2"/>
        <v>5045664</v>
      </c>
      <c r="L40" s="52">
        <f t="shared" si="3"/>
        <v>1033729</v>
      </c>
      <c r="M40" s="52">
        <f t="shared" si="4"/>
        <v>1033729</v>
      </c>
      <c r="N40" s="52">
        <f t="shared" si="5"/>
        <v>7113122</v>
      </c>
      <c r="O40" s="52">
        <f t="shared" si="6"/>
        <v>566585</v>
      </c>
      <c r="P40" s="52">
        <f t="shared" si="7"/>
        <v>467144</v>
      </c>
      <c r="Q40" s="52">
        <f t="shared" si="8"/>
        <v>566585</v>
      </c>
      <c r="R40" s="52">
        <f t="shared" si="9"/>
        <v>467144</v>
      </c>
      <c r="S40" s="52">
        <f t="shared" si="10"/>
        <v>462519</v>
      </c>
      <c r="T40" s="52">
        <f t="shared" si="13"/>
        <v>42047</v>
      </c>
    </row>
    <row r="41" spans="1:20" s="47" customFormat="1" ht="11.25" customHeight="1">
      <c r="A41" s="50">
        <v>38.9</v>
      </c>
      <c r="B41" s="51">
        <v>43831</v>
      </c>
      <c r="C41" s="51">
        <v>44196</v>
      </c>
      <c r="D41" s="52">
        <v>12</v>
      </c>
      <c r="E41" s="52">
        <v>60</v>
      </c>
      <c r="F41" s="52">
        <v>2</v>
      </c>
      <c r="G41" s="52">
        <v>148</v>
      </c>
      <c r="H41" s="52">
        <v>404300</v>
      </c>
      <c r="I41" s="52">
        <f t="shared" si="0"/>
        <v>16172</v>
      </c>
      <c r="J41" s="52">
        <f t="shared" si="1"/>
        <v>420472</v>
      </c>
      <c r="K41" s="52">
        <f t="shared" si="2"/>
        <v>5045664</v>
      </c>
      <c r="L41" s="52">
        <f t="shared" si="3"/>
        <v>1033729</v>
      </c>
      <c r="M41" s="52">
        <f t="shared" si="4"/>
        <v>1033729</v>
      </c>
      <c r="N41" s="52">
        <f t="shared" si="5"/>
        <v>7113122</v>
      </c>
      <c r="O41" s="52">
        <f t="shared" si="6"/>
        <v>566585</v>
      </c>
      <c r="P41" s="52">
        <f t="shared" si="7"/>
        <v>467144</v>
      </c>
      <c r="Q41" s="52">
        <f t="shared" si="8"/>
        <v>566585</v>
      </c>
      <c r="R41" s="52">
        <f t="shared" si="9"/>
        <v>467144</v>
      </c>
      <c r="S41" s="52">
        <f t="shared" si="10"/>
        <v>462519</v>
      </c>
      <c r="T41" s="52">
        <f t="shared" si="13"/>
        <v>42047</v>
      </c>
    </row>
    <row r="42" spans="1:20" s="47" customFormat="1" ht="11.25" customHeight="1">
      <c r="A42" s="53">
        <v>38.200000000000003</v>
      </c>
      <c r="B42" s="54">
        <v>43831</v>
      </c>
      <c r="C42" s="54">
        <v>44196</v>
      </c>
      <c r="D42" s="55">
        <v>12</v>
      </c>
      <c r="E42" s="55">
        <v>61</v>
      </c>
      <c r="F42" s="55">
        <v>2</v>
      </c>
      <c r="G42" s="55">
        <v>148</v>
      </c>
      <c r="H42" s="55">
        <f>INT(H41*0.7)</f>
        <v>283010</v>
      </c>
      <c r="I42" s="55">
        <f t="shared" si="0"/>
        <v>11320</v>
      </c>
      <c r="J42" s="55">
        <f t="shared" si="1"/>
        <v>294330</v>
      </c>
      <c r="K42" s="55">
        <f t="shared" si="2"/>
        <v>3531960</v>
      </c>
      <c r="L42" s="55">
        <f t="shared" si="3"/>
        <v>723609</v>
      </c>
      <c r="M42" s="55">
        <f t="shared" si="4"/>
        <v>723609</v>
      </c>
      <c r="N42" s="55">
        <f t="shared" si="5"/>
        <v>4979178</v>
      </c>
      <c r="O42" s="55">
        <f t="shared" si="6"/>
        <v>396609</v>
      </c>
      <c r="P42" s="55">
        <f t="shared" si="7"/>
        <v>327000</v>
      </c>
      <c r="Q42" s="55">
        <f t="shared" si="8"/>
        <v>396609</v>
      </c>
      <c r="R42" s="55">
        <f t="shared" si="9"/>
        <v>327000</v>
      </c>
      <c r="S42" s="55">
        <f t="shared" si="10"/>
        <v>323763</v>
      </c>
      <c r="T42" s="55">
        <f t="shared" si="13"/>
        <v>29433</v>
      </c>
    </row>
    <row r="43" spans="1:20">
      <c r="K43" s="49">
        <f>SUM(K3:K41)</f>
        <v>164862984</v>
      </c>
      <c r="L43" s="49">
        <f t="shared" ref="L43:M43" si="14">SUM(L3:L41)</f>
        <v>32887245</v>
      </c>
      <c r="M43" s="49">
        <f t="shared" si="14"/>
        <v>32887245</v>
      </c>
      <c r="N43" s="49">
        <f>SUM(N3:N41)</f>
        <v>230637474</v>
      </c>
    </row>
  </sheetData>
  <phoneticPr fontI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603D4-36BD-4EEE-9762-98DAA422267F}">
  <dimension ref="A1:L59"/>
  <sheetViews>
    <sheetView showGridLines="0" tabSelected="1" workbookViewId="0">
      <selection activeCell="B22" sqref="B22"/>
    </sheetView>
  </sheetViews>
  <sheetFormatPr defaultRowHeight="14.4"/>
  <cols>
    <col min="1" max="1" width="8.88671875" style="207"/>
    <col min="2" max="3" width="11.33203125" style="207" customWidth="1"/>
    <col min="4" max="4" width="7.44140625" style="207" customWidth="1"/>
    <col min="5" max="8" width="8.88671875" style="207"/>
    <col min="9" max="9" width="14.88671875" style="207" customWidth="1"/>
    <col min="10" max="10" width="8.88671875" style="207"/>
    <col min="11" max="11" width="7.21875" style="207" customWidth="1"/>
    <col min="12" max="12" width="17" style="207" hidden="1" customWidth="1"/>
    <col min="13" max="16384" width="8.88671875" style="207"/>
  </cols>
  <sheetData>
    <row r="1" spans="1:12" ht="21">
      <c r="A1" s="228" t="s">
        <v>178</v>
      </c>
    </row>
    <row r="2" spans="1:12" ht="19.8" customHeight="1">
      <c r="A2" s="207" t="s">
        <v>177</v>
      </c>
    </row>
    <row r="3" spans="1:12" ht="9" customHeight="1"/>
    <row r="4" spans="1:12" ht="14.4" customHeight="1">
      <c r="A4" s="207" t="s">
        <v>144</v>
      </c>
      <c r="F4" s="257" t="s">
        <v>175</v>
      </c>
      <c r="G4" s="257"/>
      <c r="H4" s="257"/>
      <c r="I4" s="257"/>
    </row>
    <row r="5" spans="1:12" ht="15" thickBot="1">
      <c r="F5" s="257"/>
      <c r="G5" s="257"/>
      <c r="H5" s="257"/>
      <c r="I5" s="257"/>
      <c r="L5" s="207" t="s">
        <v>145</v>
      </c>
    </row>
    <row r="6" spans="1:12" ht="21.6" customHeight="1" thickBot="1">
      <c r="B6" s="229" t="s">
        <v>145</v>
      </c>
      <c r="C6" s="207" t="s">
        <v>148</v>
      </c>
      <c r="F6" s="234"/>
      <c r="G6" s="234"/>
      <c r="H6" s="234"/>
      <c r="I6" s="234"/>
      <c r="L6" s="207" t="s">
        <v>146</v>
      </c>
    </row>
    <row r="7" spans="1:12" hidden="1">
      <c r="B7" s="208">
        <f>IF(B6="北海道",0,1)</f>
        <v>0</v>
      </c>
    </row>
    <row r="8" spans="1:12">
      <c r="B8" s="208"/>
    </row>
    <row r="9" spans="1:12">
      <c r="A9" s="207" t="s">
        <v>147</v>
      </c>
    </row>
    <row r="10" spans="1:12" ht="15" thickBot="1">
      <c r="L10" s="207" t="s">
        <v>150</v>
      </c>
    </row>
    <row r="11" spans="1:12" ht="22.2" customHeight="1" thickBot="1">
      <c r="B11" s="229" t="s">
        <v>150</v>
      </c>
      <c r="C11" s="207" t="s">
        <v>149</v>
      </c>
      <c r="L11" s="207" t="s">
        <v>151</v>
      </c>
    </row>
    <row r="12" spans="1:12" hidden="1">
      <c r="B12" s="208">
        <f>IF(B11="教員",0,1)</f>
        <v>0</v>
      </c>
    </row>
    <row r="13" spans="1:12" ht="14.4" customHeight="1">
      <c r="B13" s="208"/>
    </row>
    <row r="14" spans="1:12">
      <c r="A14" s="207" t="s">
        <v>152</v>
      </c>
    </row>
    <row r="15" spans="1:12" ht="15" thickBot="1"/>
    <row r="16" spans="1:12" ht="21.6" customHeight="1" thickBot="1">
      <c r="B16" s="229" t="s">
        <v>155</v>
      </c>
      <c r="C16" s="207" t="s">
        <v>153</v>
      </c>
      <c r="L16" s="207" t="s">
        <v>154</v>
      </c>
    </row>
    <row r="17" spans="1:12" hidden="1">
      <c r="B17" s="208">
        <f>IF(B16="道立高校",0,1)</f>
        <v>1</v>
      </c>
      <c r="L17" s="207" t="s">
        <v>155</v>
      </c>
    </row>
    <row r="18" spans="1:12">
      <c r="B18" s="208"/>
    </row>
    <row r="19" spans="1:12">
      <c r="A19" s="207" t="s">
        <v>156</v>
      </c>
      <c r="E19" s="248" t="s">
        <v>174</v>
      </c>
      <c r="F19" s="249"/>
      <c r="G19" s="249"/>
      <c r="H19" s="250"/>
    </row>
    <row r="20" spans="1:12">
      <c r="E20" s="251"/>
      <c r="F20" s="252"/>
      <c r="G20" s="252"/>
      <c r="H20" s="253"/>
    </row>
    <row r="21" spans="1:12" ht="15" customHeight="1" thickBot="1">
      <c r="B21" s="208" t="s">
        <v>5</v>
      </c>
      <c r="C21" s="208" t="s">
        <v>6</v>
      </c>
      <c r="E21" s="251"/>
      <c r="F21" s="252"/>
      <c r="G21" s="252"/>
      <c r="H21" s="253"/>
      <c r="I21" s="218"/>
      <c r="L21" s="207">
        <v>1</v>
      </c>
    </row>
    <row r="22" spans="1:12" ht="21.6" customHeight="1" thickBot="1">
      <c r="B22" s="230" t="s">
        <v>104</v>
      </c>
      <c r="C22" s="231">
        <v>25</v>
      </c>
      <c r="E22" s="251"/>
      <c r="F22" s="252"/>
      <c r="G22" s="252"/>
      <c r="H22" s="253"/>
      <c r="L22" s="207">
        <v>2</v>
      </c>
    </row>
    <row r="23" spans="1:12" ht="9.6" hidden="1" customHeight="1">
      <c r="B23" s="208">
        <f>IF(B22="特2",4,B22+1)</f>
        <v>4</v>
      </c>
      <c r="E23" s="251"/>
      <c r="F23" s="252"/>
      <c r="G23" s="252"/>
      <c r="H23" s="253"/>
      <c r="L23" s="207">
        <v>3</v>
      </c>
    </row>
    <row r="24" spans="1:12" ht="16.2" hidden="1" customHeight="1">
      <c r="B24" s="208">
        <f>B23+5</f>
        <v>9</v>
      </c>
      <c r="E24" s="251"/>
      <c r="F24" s="252"/>
      <c r="G24" s="252"/>
      <c r="H24" s="253"/>
      <c r="L24" s="207">
        <v>4</v>
      </c>
    </row>
    <row r="25" spans="1:12">
      <c r="B25" s="208"/>
      <c r="E25" s="251"/>
      <c r="F25" s="252"/>
      <c r="G25" s="252"/>
      <c r="H25" s="253"/>
      <c r="L25" s="207">
        <v>5</v>
      </c>
    </row>
    <row r="26" spans="1:12">
      <c r="A26" s="207" t="s">
        <v>179</v>
      </c>
      <c r="E26" s="251"/>
      <c r="F26" s="252"/>
      <c r="G26" s="252"/>
      <c r="H26" s="253"/>
      <c r="L26" s="207">
        <v>6</v>
      </c>
    </row>
    <row r="27" spans="1:12" ht="15" thickBot="1">
      <c r="B27" s="208"/>
      <c r="C27" s="208"/>
      <c r="E27" s="251"/>
      <c r="F27" s="252"/>
      <c r="G27" s="252"/>
      <c r="H27" s="253"/>
      <c r="I27" s="218"/>
      <c r="L27" s="209" t="s">
        <v>104</v>
      </c>
    </row>
    <row r="28" spans="1:12" ht="21.6" customHeight="1" thickBot="1">
      <c r="B28" s="230">
        <v>5</v>
      </c>
      <c r="C28" s="233" t="s">
        <v>173</v>
      </c>
      <c r="E28" s="254"/>
      <c r="F28" s="255"/>
      <c r="G28" s="255"/>
      <c r="H28" s="256"/>
      <c r="L28" s="207">
        <v>5</v>
      </c>
    </row>
    <row r="29" spans="1:12" ht="12" customHeight="1">
      <c r="B29" s="232"/>
      <c r="C29" s="232"/>
      <c r="L29" s="207">
        <v>10</v>
      </c>
    </row>
    <row r="30" spans="1:12" ht="25.2" customHeight="1">
      <c r="A30" s="266" t="s">
        <v>157</v>
      </c>
      <c r="B30" s="266"/>
      <c r="C30" s="266"/>
      <c r="D30" s="266"/>
      <c r="E30" s="266"/>
      <c r="F30" s="266"/>
      <c r="G30" s="266"/>
      <c r="H30" s="266"/>
      <c r="I30" s="266"/>
      <c r="L30" s="207">
        <v>15</v>
      </c>
    </row>
    <row r="31" spans="1:12" ht="10.8" customHeight="1">
      <c r="A31" s="218"/>
    </row>
    <row r="32" spans="1:12" ht="18">
      <c r="A32" s="220" t="s">
        <v>150</v>
      </c>
    </row>
    <row r="33" spans="1:8" ht="18">
      <c r="A33" s="220"/>
      <c r="B33" s="218" t="s">
        <v>169</v>
      </c>
    </row>
    <row r="34" spans="1:8" ht="15" thickBot="1">
      <c r="D34" s="271" t="s">
        <v>166</v>
      </c>
      <c r="E34" s="271"/>
      <c r="F34" s="278" t="s">
        <v>167</v>
      </c>
      <c r="G34" s="278"/>
    </row>
    <row r="35" spans="1:8" ht="18.600000000000001" thickBot="1">
      <c r="B35" s="272" t="s">
        <v>158</v>
      </c>
      <c r="C35" s="273"/>
      <c r="D35" s="274">
        <f>IF(OR($B$7=0,$B$7=1),IF($B$12=0,IF($B$17=1,VLOOKUP($C$22,'23小中教育職'!$B$5:$J$161,計算シート!$B$23),IF(OR($B$7=0,$B$7=1),IF($B$12=0,IF($B$17=0,VLOOKUP($C$22,'23高校教育職'!$B$5:$J$157,計算シート!$B$23),0))))))</f>
        <v>325700</v>
      </c>
      <c r="E35" s="275"/>
      <c r="F35" s="274">
        <f>IF(OR($B$7=0,$B$7=1),IF($B$12=0,IF($B$17=1,VLOOKUP($C$22,'23小中教育職'!$B$5:$J$161,計算シート!$B$24),IF(OR($B$7=0,$B$7=1),IF($B$12=0,IF($B$17=0,VLOOKUP($C$22,'23高校教育職'!$B$5:$J$157,計算シート!$B$24),0))))))</f>
        <v>13028</v>
      </c>
      <c r="G35" s="275"/>
    </row>
    <row r="36" spans="1:8" ht="18.600000000000001" thickBot="1">
      <c r="B36" s="261" t="s">
        <v>159</v>
      </c>
      <c r="C36" s="263"/>
      <c r="D36" s="274">
        <f>IF(OR($B$7=0,$B$7=1),IF($B$12=0,IF($B$17=1,VLOOKUP($C$22,'24小中教育職'!$B$5:$J$161,計算シート!$B$23),IF(OR($B$7=0,$B$7=1),IF($B$12=0,IF($B$17=0,VLOOKUP($C$22,'24高校教育職'!$B$5:$J$157,計算シート!$B$23),0))))))</f>
        <v>341400</v>
      </c>
      <c r="E36" s="275"/>
      <c r="F36" s="274">
        <f>IF(OR($B$7=0,$B$7=1),IF($B$12=0,IF($B$17=1,VLOOKUP($C$22,'24小中教育職'!$B$5:$J$161,計算シート!$B$24),IF(OR($B$7=0,$B$7=1),IF($B$12=0,IF($B$17=0,VLOOKUP($C$22,'24高校教育職'!$B$5:$J$157,計算シート!$B$24),0))))))</f>
        <v>13656</v>
      </c>
      <c r="G36" s="275"/>
    </row>
    <row r="37" spans="1:8" ht="18.600000000000001" thickBot="1">
      <c r="B37" s="276" t="s">
        <v>163</v>
      </c>
      <c r="C37" s="277"/>
      <c r="D37" s="267">
        <f>D36-D35</f>
        <v>15700</v>
      </c>
      <c r="E37" s="268"/>
      <c r="F37" s="279">
        <f>F36-F35</f>
        <v>628</v>
      </c>
      <c r="G37" s="280"/>
    </row>
    <row r="38" spans="1:8" ht="15" thickBot="1"/>
    <row r="39" spans="1:8" ht="18.600000000000001" thickBot="1">
      <c r="B39" s="261" t="s">
        <v>164</v>
      </c>
      <c r="C39" s="263"/>
      <c r="D39" s="267">
        <f>D37*9</f>
        <v>141300</v>
      </c>
      <c r="E39" s="268"/>
      <c r="F39" s="279">
        <f>F37*9</f>
        <v>5652</v>
      </c>
      <c r="G39" s="280"/>
      <c r="H39" s="219" t="s">
        <v>165</v>
      </c>
    </row>
    <row r="40" spans="1:8" ht="19.8" customHeight="1" thickBot="1">
      <c r="B40" s="261" t="s">
        <v>82</v>
      </c>
      <c r="C40" s="262"/>
      <c r="D40" s="262"/>
      <c r="E40" s="263"/>
      <c r="F40" s="269">
        <f>D39+F39</f>
        <v>146952</v>
      </c>
      <c r="G40" s="270"/>
    </row>
    <row r="42" spans="1:8" ht="15" thickBot="1">
      <c r="B42" s="218" t="s">
        <v>176</v>
      </c>
    </row>
    <row r="43" spans="1:8" ht="18.600000000000001" thickBot="1">
      <c r="B43" s="261" t="s">
        <v>170</v>
      </c>
      <c r="C43" s="262"/>
      <c r="D43" s="262"/>
      <c r="E43" s="263"/>
      <c r="F43" s="264">
        <f>TRUNC((D36+F36+IF(B28="",0,(D36+F36)*B28/100))*4.6-(D35+F35+IF(B28="",0,(D35+F35)*B28/100))*4.5,0)</f>
        <v>114430</v>
      </c>
      <c r="G43" s="265"/>
    </row>
    <row r="45" spans="1:8" ht="25.8" customHeight="1">
      <c r="B45" s="258" t="s">
        <v>171</v>
      </c>
      <c r="C45" s="258"/>
      <c r="D45" s="258"/>
      <c r="E45" s="258"/>
      <c r="F45" s="259">
        <f>F40+F43</f>
        <v>261382</v>
      </c>
      <c r="G45" s="260"/>
    </row>
    <row r="47" spans="1:8" ht="18">
      <c r="A47" s="220" t="s">
        <v>151</v>
      </c>
    </row>
    <row r="48" spans="1:8" ht="7.8" customHeight="1">
      <c r="A48" s="220"/>
    </row>
    <row r="49" spans="2:7" ht="15" thickBot="1">
      <c r="B49" s="218" t="s">
        <v>168</v>
      </c>
      <c r="D49" s="271"/>
      <c r="E49" s="271"/>
    </row>
    <row r="50" spans="2:7" ht="18.600000000000001" thickBot="1">
      <c r="B50" s="272" t="s">
        <v>158</v>
      </c>
      <c r="C50" s="273"/>
      <c r="D50" s="274">
        <f>IF(AND($B$7=0,$B$12=1),VLOOKUP($C$22,'23道事務'!$B$5:$L$129,計算シート!$B$23),IF(AND($B$7=1,$B$7=1),VLOOKUP($C$22,'23札事務'!$B$5:$L$129,計算シート!$B$23),0))</f>
        <v>0</v>
      </c>
      <c r="E50" s="275"/>
    </row>
    <row r="51" spans="2:7" ht="18">
      <c r="B51" s="261" t="s">
        <v>159</v>
      </c>
      <c r="C51" s="263"/>
      <c r="D51" s="274">
        <f>IF(AND($B$7=0,$B$12=1),VLOOKUP($C$22,'24道事務'!$B$5:$L$129,計算シート!$B$23),IF(AND($B$7=1,$B$7=1),VLOOKUP($C$22,'24札事務'!$B$5:$L$129,計算シート!$B$23),0))</f>
        <v>0</v>
      </c>
      <c r="E51" s="275"/>
    </row>
    <row r="52" spans="2:7" ht="18.600000000000001" thickBot="1">
      <c r="B52" s="276" t="s">
        <v>163</v>
      </c>
      <c r="C52" s="277"/>
      <c r="D52" s="267">
        <f>D51-D50</f>
        <v>0</v>
      </c>
      <c r="E52" s="268"/>
    </row>
    <row r="53" spans="2:7" ht="15" thickBot="1"/>
    <row r="54" spans="2:7" ht="18.600000000000001" thickBot="1">
      <c r="B54" s="261" t="s">
        <v>164</v>
      </c>
      <c r="C54" s="263"/>
      <c r="D54" s="267">
        <f>D52*9</f>
        <v>0</v>
      </c>
      <c r="E54" s="268"/>
    </row>
    <row r="56" spans="2:7" ht="15" thickBot="1">
      <c r="B56" s="218" t="s">
        <v>172</v>
      </c>
    </row>
    <row r="57" spans="2:7" ht="18.600000000000001" thickBot="1">
      <c r="B57" s="261" t="s">
        <v>170</v>
      </c>
      <c r="C57" s="262"/>
      <c r="D57" s="262"/>
      <c r="E57" s="263"/>
      <c r="F57" s="264">
        <f>TRUNC((D51+IF(B28="",0,D51)*B28/100))*4.6-(D50+IF(B28="",0,D50*B28/100))*4.5</f>
        <v>0</v>
      </c>
      <c r="G57" s="265"/>
    </row>
    <row r="59" spans="2:7" ht="25.8" customHeight="1">
      <c r="B59" s="258" t="s">
        <v>171</v>
      </c>
      <c r="C59" s="258"/>
      <c r="D59" s="258"/>
      <c r="E59" s="258"/>
      <c r="F59" s="259">
        <f>D54+F57</f>
        <v>0</v>
      </c>
      <c r="G59" s="260"/>
    </row>
  </sheetData>
  <sheetProtection sheet="1" selectLockedCells="1"/>
  <mergeCells count="36">
    <mergeCell ref="D39:E39"/>
    <mergeCell ref="B39:C39"/>
    <mergeCell ref="D34:E34"/>
    <mergeCell ref="F34:G34"/>
    <mergeCell ref="F35:G35"/>
    <mergeCell ref="F36:G36"/>
    <mergeCell ref="F37:G37"/>
    <mergeCell ref="F39:G39"/>
    <mergeCell ref="B37:C37"/>
    <mergeCell ref="B36:C36"/>
    <mergeCell ref="B35:C35"/>
    <mergeCell ref="D35:E35"/>
    <mergeCell ref="D36:E36"/>
    <mergeCell ref="D37:E37"/>
    <mergeCell ref="B50:C50"/>
    <mergeCell ref="D50:E50"/>
    <mergeCell ref="B51:C51"/>
    <mergeCell ref="D51:E51"/>
    <mergeCell ref="B52:C52"/>
    <mergeCell ref="D52:E52"/>
    <mergeCell ref="E19:H28"/>
    <mergeCell ref="F4:I5"/>
    <mergeCell ref="B59:E59"/>
    <mergeCell ref="F59:G59"/>
    <mergeCell ref="B57:E57"/>
    <mergeCell ref="F57:G57"/>
    <mergeCell ref="A30:I30"/>
    <mergeCell ref="B45:E45"/>
    <mergeCell ref="F45:G45"/>
    <mergeCell ref="B43:E43"/>
    <mergeCell ref="B54:C54"/>
    <mergeCell ref="D54:E54"/>
    <mergeCell ref="F40:G40"/>
    <mergeCell ref="B40:E40"/>
    <mergeCell ref="F43:G43"/>
    <mergeCell ref="D49:E49"/>
  </mergeCells>
  <phoneticPr fontId="1"/>
  <dataValidations count="6">
    <dataValidation type="list" allowBlank="1" showInputMessage="1" showErrorMessage="1" sqref="B6" xr:uid="{2F8A5C5B-4D7D-41A0-981A-91C549E31D96}">
      <formula1>$L$4:$L$6</formula1>
    </dataValidation>
    <dataValidation type="list" allowBlank="1" showInputMessage="1" showErrorMessage="1" sqref="B11" xr:uid="{E13ADD05-6178-4AA5-9E17-B24784468CD7}">
      <formula1>$L$9:$L$11</formula1>
    </dataValidation>
    <dataValidation type="list" allowBlank="1" showInputMessage="1" showErrorMessage="1" sqref="B16" xr:uid="{9FC26132-A204-4E10-AA78-E0499FD4A547}">
      <formula1>$L$15:$L$17</formula1>
    </dataValidation>
    <dataValidation type="list" allowBlank="1" showInputMessage="1" showErrorMessage="1" sqref="B22" xr:uid="{C2914BFA-9C7F-49C2-94F8-8E177BECE103}">
      <formula1>$L$20:$L$27</formula1>
    </dataValidation>
    <dataValidation type="list" allowBlank="1" showInputMessage="1" showErrorMessage="1" sqref="B28" xr:uid="{2CD856E7-0B07-4EF6-9902-63479195BB14}">
      <formula1>$L$28:$L$30</formula1>
    </dataValidation>
    <dataValidation type="list" allowBlank="1" showInputMessage="1" showErrorMessage="1" sqref="B29" xr:uid="{3E463D56-3404-4249-ABCA-CCF2EC3CB71F}">
      <formula1>$L$20:$L$27</formula1>
    </dataValidation>
  </dataValidations>
  <pageMargins left="0.70866141732283472" right="0.51181102362204722" top="0.35433070866141736" bottom="0.15748031496062992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C30B-544B-4FDE-B24C-296D4F1E2B53}">
  <dimension ref="A1:J167"/>
  <sheetViews>
    <sheetView workbookViewId="0">
      <selection sqref="A1:XFD1048576"/>
    </sheetView>
  </sheetViews>
  <sheetFormatPr defaultRowHeight="13.2"/>
  <cols>
    <col min="1" max="1" width="8.6640625" style="101" customWidth="1"/>
    <col min="2" max="2" width="5.33203125" style="101" customWidth="1"/>
    <col min="3" max="3" width="15.88671875" style="102" customWidth="1"/>
    <col min="4" max="7" width="15.88671875" style="101" customWidth="1"/>
    <col min="8" max="8" width="15.88671875" style="102" customWidth="1"/>
    <col min="9" max="10" width="15.88671875" style="101" customWidth="1"/>
    <col min="11" max="16384" width="8.88671875" style="100"/>
  </cols>
  <sheetData>
    <row r="1" spans="1:10" ht="13.8" thickBot="1">
      <c r="A1" s="100" t="s">
        <v>103</v>
      </c>
    </row>
    <row r="2" spans="1:10">
      <c r="A2" s="286" t="s">
        <v>92</v>
      </c>
      <c r="B2" s="103"/>
      <c r="C2" s="127">
        <v>1</v>
      </c>
      <c r="D2" s="127">
        <v>2</v>
      </c>
      <c r="E2" s="127" t="s">
        <v>104</v>
      </c>
      <c r="F2" s="127">
        <v>3</v>
      </c>
      <c r="G2" s="128">
        <v>4</v>
      </c>
      <c r="H2" s="127" t="s">
        <v>160</v>
      </c>
      <c r="I2" s="127" t="s">
        <v>161</v>
      </c>
      <c r="J2" s="127" t="s">
        <v>162</v>
      </c>
    </row>
    <row r="3" spans="1:10">
      <c r="A3" s="287"/>
      <c r="B3" s="210" t="s">
        <v>93</v>
      </c>
      <c r="C3" s="104" t="s">
        <v>94</v>
      </c>
      <c r="D3" s="104" t="s">
        <v>94</v>
      </c>
      <c r="E3" s="104" t="s">
        <v>94</v>
      </c>
      <c r="F3" s="104" t="s">
        <v>94</v>
      </c>
      <c r="G3" s="105" t="s">
        <v>94</v>
      </c>
      <c r="H3" s="104"/>
      <c r="I3" s="104"/>
      <c r="J3" s="104"/>
    </row>
    <row r="4" spans="1:10">
      <c r="A4" s="288"/>
      <c r="B4" s="106"/>
      <c r="C4" s="107" t="s">
        <v>96</v>
      </c>
      <c r="D4" s="107" t="s">
        <v>96</v>
      </c>
      <c r="E4" s="107" t="s">
        <v>96</v>
      </c>
      <c r="F4" s="107" t="s">
        <v>96</v>
      </c>
      <c r="G4" s="108" t="s">
        <v>96</v>
      </c>
      <c r="H4" s="107"/>
      <c r="I4" s="107"/>
      <c r="J4" s="107"/>
    </row>
    <row r="5" spans="1:10">
      <c r="A5" s="284"/>
      <c r="B5" s="122">
        <v>1</v>
      </c>
      <c r="C5" s="109">
        <v>177200</v>
      </c>
      <c r="D5" s="109">
        <v>193400</v>
      </c>
      <c r="E5" s="109">
        <v>274900</v>
      </c>
      <c r="F5" s="109">
        <v>303200</v>
      </c>
      <c r="G5" s="110">
        <v>408500</v>
      </c>
      <c r="H5" s="109">
        <f t="shared" ref="H5:H36" si="0">C5*0.04</f>
        <v>7088</v>
      </c>
      <c r="I5" s="109">
        <f t="shared" ref="I5:I36" si="1">D5*0.04</f>
        <v>7736</v>
      </c>
      <c r="J5" s="109">
        <f t="shared" ref="J5:J36" si="2">E5*0.04</f>
        <v>10996</v>
      </c>
    </row>
    <row r="6" spans="1:10">
      <c r="A6" s="284"/>
      <c r="B6" s="122">
        <v>2</v>
      </c>
      <c r="C6" s="109">
        <v>178700</v>
      </c>
      <c r="D6" s="109">
        <v>195500</v>
      </c>
      <c r="E6" s="109">
        <v>277200</v>
      </c>
      <c r="F6" s="109">
        <v>305800</v>
      </c>
      <c r="G6" s="110">
        <v>410000</v>
      </c>
      <c r="H6" s="109">
        <f t="shared" si="0"/>
        <v>7148</v>
      </c>
      <c r="I6" s="109">
        <f t="shared" si="1"/>
        <v>7820</v>
      </c>
      <c r="J6" s="109">
        <f t="shared" si="2"/>
        <v>11088</v>
      </c>
    </row>
    <row r="7" spans="1:10">
      <c r="A7" s="284"/>
      <c r="B7" s="122">
        <v>3</v>
      </c>
      <c r="C7" s="109">
        <v>180300</v>
      </c>
      <c r="D7" s="109">
        <v>197600</v>
      </c>
      <c r="E7" s="109">
        <v>279500</v>
      </c>
      <c r="F7" s="109">
        <v>308600</v>
      </c>
      <c r="G7" s="110">
        <v>411500</v>
      </c>
      <c r="H7" s="109">
        <f t="shared" si="0"/>
        <v>7212</v>
      </c>
      <c r="I7" s="109">
        <f t="shared" si="1"/>
        <v>7904</v>
      </c>
      <c r="J7" s="109">
        <f t="shared" si="2"/>
        <v>11180</v>
      </c>
    </row>
    <row r="8" spans="1:10">
      <c r="A8" s="284"/>
      <c r="B8" s="122">
        <v>4</v>
      </c>
      <c r="C8" s="109">
        <v>181800</v>
      </c>
      <c r="D8" s="109">
        <v>199800</v>
      </c>
      <c r="E8" s="109">
        <v>281600</v>
      </c>
      <c r="F8" s="109">
        <v>311000</v>
      </c>
      <c r="G8" s="110">
        <v>412900</v>
      </c>
      <c r="H8" s="109">
        <f t="shared" si="0"/>
        <v>7272</v>
      </c>
      <c r="I8" s="109">
        <f t="shared" si="1"/>
        <v>7992</v>
      </c>
      <c r="J8" s="109">
        <f t="shared" si="2"/>
        <v>11264</v>
      </c>
    </row>
    <row r="9" spans="1:10">
      <c r="A9" s="284"/>
      <c r="B9" s="122">
        <v>5</v>
      </c>
      <c r="C9" s="109">
        <v>183400</v>
      </c>
      <c r="D9" s="109">
        <v>201900</v>
      </c>
      <c r="E9" s="109">
        <v>283800</v>
      </c>
      <c r="F9" s="109">
        <v>313300</v>
      </c>
      <c r="G9" s="110">
        <v>414200</v>
      </c>
      <c r="H9" s="109">
        <f t="shared" si="0"/>
        <v>7336</v>
      </c>
      <c r="I9" s="109">
        <f t="shared" si="1"/>
        <v>8076</v>
      </c>
      <c r="J9" s="109">
        <f t="shared" si="2"/>
        <v>11352</v>
      </c>
    </row>
    <row r="10" spans="1:10">
      <c r="A10" s="284"/>
      <c r="B10" s="122">
        <v>6</v>
      </c>
      <c r="C10" s="109">
        <v>185300</v>
      </c>
      <c r="D10" s="109">
        <v>204000</v>
      </c>
      <c r="E10" s="109">
        <v>286000</v>
      </c>
      <c r="F10" s="109">
        <v>315400</v>
      </c>
      <c r="G10" s="110">
        <v>415600</v>
      </c>
      <c r="H10" s="109">
        <f t="shared" si="0"/>
        <v>7412</v>
      </c>
      <c r="I10" s="109">
        <f t="shared" si="1"/>
        <v>8160</v>
      </c>
      <c r="J10" s="109">
        <f t="shared" si="2"/>
        <v>11440</v>
      </c>
    </row>
    <row r="11" spans="1:10">
      <c r="A11" s="284"/>
      <c r="B11" s="122">
        <v>7</v>
      </c>
      <c r="C11" s="109">
        <v>187100</v>
      </c>
      <c r="D11" s="109">
        <v>206100</v>
      </c>
      <c r="E11" s="109">
        <v>288200</v>
      </c>
      <c r="F11" s="109">
        <v>317500</v>
      </c>
      <c r="G11" s="110">
        <v>417000</v>
      </c>
      <c r="H11" s="109">
        <f t="shared" si="0"/>
        <v>7484</v>
      </c>
      <c r="I11" s="109">
        <f t="shared" si="1"/>
        <v>8244</v>
      </c>
      <c r="J11" s="109">
        <f t="shared" si="2"/>
        <v>11528</v>
      </c>
    </row>
    <row r="12" spans="1:10">
      <c r="A12" s="284"/>
      <c r="B12" s="122">
        <v>8</v>
      </c>
      <c r="C12" s="109">
        <v>189000</v>
      </c>
      <c r="D12" s="109">
        <v>208200</v>
      </c>
      <c r="E12" s="109">
        <v>290300</v>
      </c>
      <c r="F12" s="109">
        <v>319600</v>
      </c>
      <c r="G12" s="110">
        <v>418400</v>
      </c>
      <c r="H12" s="109">
        <f t="shared" si="0"/>
        <v>7560</v>
      </c>
      <c r="I12" s="109">
        <f t="shared" si="1"/>
        <v>8328</v>
      </c>
      <c r="J12" s="109">
        <f t="shared" si="2"/>
        <v>11612</v>
      </c>
    </row>
    <row r="13" spans="1:10">
      <c r="A13" s="284"/>
      <c r="B13" s="122">
        <v>9</v>
      </c>
      <c r="C13" s="109">
        <v>190700</v>
      </c>
      <c r="D13" s="109">
        <v>210400</v>
      </c>
      <c r="E13" s="109">
        <v>292400</v>
      </c>
      <c r="F13" s="109">
        <v>321600</v>
      </c>
      <c r="G13" s="110">
        <v>419800</v>
      </c>
      <c r="H13" s="109">
        <f t="shared" si="0"/>
        <v>7628</v>
      </c>
      <c r="I13" s="109">
        <f t="shared" si="1"/>
        <v>8416</v>
      </c>
      <c r="J13" s="109">
        <f t="shared" si="2"/>
        <v>11696</v>
      </c>
    </row>
    <row r="14" spans="1:10">
      <c r="A14" s="284"/>
      <c r="B14" s="122">
        <v>10</v>
      </c>
      <c r="C14" s="109">
        <v>192800</v>
      </c>
      <c r="D14" s="109">
        <v>212800</v>
      </c>
      <c r="E14" s="109">
        <v>294700</v>
      </c>
      <c r="F14" s="109">
        <v>323800</v>
      </c>
      <c r="G14" s="110">
        <v>421200</v>
      </c>
      <c r="H14" s="109">
        <f t="shared" si="0"/>
        <v>7712</v>
      </c>
      <c r="I14" s="109">
        <f t="shared" si="1"/>
        <v>8512</v>
      </c>
      <c r="J14" s="109">
        <f t="shared" si="2"/>
        <v>11788</v>
      </c>
    </row>
    <row r="15" spans="1:10">
      <c r="A15" s="284"/>
      <c r="B15" s="122">
        <v>11</v>
      </c>
      <c r="C15" s="109">
        <v>194800</v>
      </c>
      <c r="D15" s="109">
        <v>215100</v>
      </c>
      <c r="E15" s="109">
        <v>297000</v>
      </c>
      <c r="F15" s="109">
        <v>326100</v>
      </c>
      <c r="G15" s="110">
        <v>422600</v>
      </c>
      <c r="H15" s="109">
        <f t="shared" si="0"/>
        <v>7792</v>
      </c>
      <c r="I15" s="109">
        <f t="shared" si="1"/>
        <v>8604</v>
      </c>
      <c r="J15" s="109">
        <f t="shared" si="2"/>
        <v>11880</v>
      </c>
    </row>
    <row r="16" spans="1:10">
      <c r="A16" s="284"/>
      <c r="B16" s="122">
        <v>12</v>
      </c>
      <c r="C16" s="109">
        <v>196800</v>
      </c>
      <c r="D16" s="109">
        <v>217300</v>
      </c>
      <c r="E16" s="109">
        <v>299100</v>
      </c>
      <c r="F16" s="109">
        <v>328400</v>
      </c>
      <c r="G16" s="110">
        <v>423900</v>
      </c>
      <c r="H16" s="109">
        <f t="shared" si="0"/>
        <v>7872</v>
      </c>
      <c r="I16" s="109">
        <f t="shared" si="1"/>
        <v>8692</v>
      </c>
      <c r="J16" s="109">
        <f t="shared" si="2"/>
        <v>11964</v>
      </c>
    </row>
    <row r="17" spans="1:10">
      <c r="A17" s="284"/>
      <c r="B17" s="122">
        <v>13</v>
      </c>
      <c r="C17" s="109">
        <v>198800</v>
      </c>
      <c r="D17" s="109">
        <v>219700</v>
      </c>
      <c r="E17" s="109">
        <v>301300</v>
      </c>
      <c r="F17" s="109">
        <v>330600</v>
      </c>
      <c r="G17" s="110">
        <v>425200</v>
      </c>
      <c r="H17" s="109">
        <f t="shared" si="0"/>
        <v>7952</v>
      </c>
      <c r="I17" s="109">
        <f t="shared" si="1"/>
        <v>8788</v>
      </c>
      <c r="J17" s="109">
        <f t="shared" si="2"/>
        <v>12052</v>
      </c>
    </row>
    <row r="18" spans="1:10">
      <c r="A18" s="284"/>
      <c r="B18" s="122">
        <v>14</v>
      </c>
      <c r="C18" s="109">
        <v>200900</v>
      </c>
      <c r="D18" s="109">
        <v>221400</v>
      </c>
      <c r="E18" s="109">
        <v>303100</v>
      </c>
      <c r="F18" s="109">
        <v>332400</v>
      </c>
      <c r="G18" s="110">
        <v>426600</v>
      </c>
      <c r="H18" s="109">
        <f t="shared" si="0"/>
        <v>8036</v>
      </c>
      <c r="I18" s="109">
        <f t="shared" si="1"/>
        <v>8856</v>
      </c>
      <c r="J18" s="109">
        <f t="shared" si="2"/>
        <v>12124</v>
      </c>
    </row>
    <row r="19" spans="1:10">
      <c r="A19" s="284"/>
      <c r="B19" s="122">
        <v>15</v>
      </c>
      <c r="C19" s="109">
        <v>203000</v>
      </c>
      <c r="D19" s="109">
        <v>222900</v>
      </c>
      <c r="E19" s="109">
        <v>304900</v>
      </c>
      <c r="F19" s="109">
        <v>334200</v>
      </c>
      <c r="G19" s="110">
        <v>428000</v>
      </c>
      <c r="H19" s="109">
        <f t="shared" si="0"/>
        <v>8120</v>
      </c>
      <c r="I19" s="109">
        <f t="shared" si="1"/>
        <v>8916</v>
      </c>
      <c r="J19" s="109">
        <f t="shared" si="2"/>
        <v>12196</v>
      </c>
    </row>
    <row r="20" spans="1:10">
      <c r="A20" s="284"/>
      <c r="B20" s="122">
        <v>16</v>
      </c>
      <c r="C20" s="109">
        <v>205100</v>
      </c>
      <c r="D20" s="109">
        <v>224400</v>
      </c>
      <c r="E20" s="109">
        <v>306600</v>
      </c>
      <c r="F20" s="109">
        <v>335900</v>
      </c>
      <c r="G20" s="110">
        <v>429400</v>
      </c>
      <c r="H20" s="109">
        <f t="shared" si="0"/>
        <v>8204</v>
      </c>
      <c r="I20" s="109">
        <f t="shared" si="1"/>
        <v>8976</v>
      </c>
      <c r="J20" s="109">
        <f t="shared" si="2"/>
        <v>12264</v>
      </c>
    </row>
    <row r="21" spans="1:10">
      <c r="A21" s="284"/>
      <c r="B21" s="122">
        <v>17</v>
      </c>
      <c r="C21" s="109">
        <v>207300</v>
      </c>
      <c r="D21" s="109">
        <v>226100</v>
      </c>
      <c r="E21" s="109">
        <v>308200</v>
      </c>
      <c r="F21" s="109">
        <v>337600</v>
      </c>
      <c r="G21" s="110">
        <v>430600</v>
      </c>
      <c r="H21" s="109">
        <f t="shared" si="0"/>
        <v>8292</v>
      </c>
      <c r="I21" s="109">
        <f t="shared" si="1"/>
        <v>9044</v>
      </c>
      <c r="J21" s="109">
        <f t="shared" si="2"/>
        <v>12328</v>
      </c>
    </row>
    <row r="22" spans="1:10">
      <c r="A22" s="284"/>
      <c r="B22" s="122">
        <v>18</v>
      </c>
      <c r="C22" s="109">
        <v>209400</v>
      </c>
      <c r="D22" s="109">
        <v>227400</v>
      </c>
      <c r="E22" s="109">
        <v>310400</v>
      </c>
      <c r="F22" s="109">
        <v>339600</v>
      </c>
      <c r="G22" s="110">
        <v>431900</v>
      </c>
      <c r="H22" s="109">
        <f t="shared" si="0"/>
        <v>8376</v>
      </c>
      <c r="I22" s="109">
        <f t="shared" si="1"/>
        <v>9096</v>
      </c>
      <c r="J22" s="109">
        <f t="shared" si="2"/>
        <v>12416</v>
      </c>
    </row>
    <row r="23" spans="1:10">
      <c r="A23" s="284"/>
      <c r="B23" s="122">
        <v>19</v>
      </c>
      <c r="C23" s="109">
        <v>211600</v>
      </c>
      <c r="D23" s="109">
        <v>228600</v>
      </c>
      <c r="E23" s="109">
        <v>312500</v>
      </c>
      <c r="F23" s="109">
        <v>341600</v>
      </c>
      <c r="G23" s="110">
        <v>433100</v>
      </c>
      <c r="H23" s="109">
        <f t="shared" si="0"/>
        <v>8464</v>
      </c>
      <c r="I23" s="109">
        <f t="shared" si="1"/>
        <v>9144</v>
      </c>
      <c r="J23" s="109">
        <f t="shared" si="2"/>
        <v>12500</v>
      </c>
    </row>
    <row r="24" spans="1:10">
      <c r="A24" s="284"/>
      <c r="B24" s="122">
        <v>20</v>
      </c>
      <c r="C24" s="109">
        <v>213500</v>
      </c>
      <c r="D24" s="109">
        <v>229900</v>
      </c>
      <c r="E24" s="109">
        <v>314800</v>
      </c>
      <c r="F24" s="109">
        <v>343600</v>
      </c>
      <c r="G24" s="110">
        <v>434400</v>
      </c>
      <c r="H24" s="109">
        <f t="shared" si="0"/>
        <v>8540</v>
      </c>
      <c r="I24" s="109">
        <f t="shared" si="1"/>
        <v>9196</v>
      </c>
      <c r="J24" s="109">
        <f t="shared" si="2"/>
        <v>12592</v>
      </c>
    </row>
    <row r="25" spans="1:10">
      <c r="A25" s="284"/>
      <c r="B25" s="122">
        <v>21</v>
      </c>
      <c r="C25" s="109">
        <v>215700</v>
      </c>
      <c r="D25" s="109">
        <v>231600</v>
      </c>
      <c r="E25" s="109">
        <v>316800</v>
      </c>
      <c r="F25" s="109">
        <v>345600</v>
      </c>
      <c r="G25" s="110">
        <v>435500</v>
      </c>
      <c r="H25" s="109">
        <f t="shared" si="0"/>
        <v>8628</v>
      </c>
      <c r="I25" s="109">
        <f t="shared" si="1"/>
        <v>9264</v>
      </c>
      <c r="J25" s="109">
        <f t="shared" si="2"/>
        <v>12672</v>
      </c>
    </row>
    <row r="26" spans="1:10">
      <c r="A26" s="284"/>
      <c r="B26" s="122">
        <v>22</v>
      </c>
      <c r="C26" s="109">
        <v>217300</v>
      </c>
      <c r="D26" s="109">
        <v>233300</v>
      </c>
      <c r="E26" s="109">
        <v>319000</v>
      </c>
      <c r="F26" s="109">
        <v>347200</v>
      </c>
      <c r="G26" s="110">
        <v>436700</v>
      </c>
      <c r="H26" s="109">
        <f t="shared" si="0"/>
        <v>8692</v>
      </c>
      <c r="I26" s="109">
        <f t="shared" si="1"/>
        <v>9332</v>
      </c>
      <c r="J26" s="109">
        <f t="shared" si="2"/>
        <v>12760</v>
      </c>
    </row>
    <row r="27" spans="1:10">
      <c r="A27" s="284"/>
      <c r="B27" s="122">
        <v>23</v>
      </c>
      <c r="C27" s="109">
        <v>218800</v>
      </c>
      <c r="D27" s="109">
        <v>235000</v>
      </c>
      <c r="E27" s="109">
        <v>321200</v>
      </c>
      <c r="F27" s="109">
        <v>348800</v>
      </c>
      <c r="G27" s="110">
        <v>438000</v>
      </c>
      <c r="H27" s="109">
        <f t="shared" si="0"/>
        <v>8752</v>
      </c>
      <c r="I27" s="109">
        <f t="shared" si="1"/>
        <v>9400</v>
      </c>
      <c r="J27" s="109">
        <f t="shared" si="2"/>
        <v>12848</v>
      </c>
    </row>
    <row r="28" spans="1:10">
      <c r="A28" s="284"/>
      <c r="B28" s="122">
        <v>24</v>
      </c>
      <c r="C28" s="109">
        <v>220300</v>
      </c>
      <c r="D28" s="109">
        <v>236600</v>
      </c>
      <c r="E28" s="109">
        <v>323500</v>
      </c>
      <c r="F28" s="109">
        <v>350300</v>
      </c>
      <c r="G28" s="110">
        <v>439300</v>
      </c>
      <c r="H28" s="109">
        <f t="shared" si="0"/>
        <v>8812</v>
      </c>
      <c r="I28" s="109">
        <f t="shared" si="1"/>
        <v>9464</v>
      </c>
      <c r="J28" s="109">
        <f t="shared" si="2"/>
        <v>12940</v>
      </c>
    </row>
    <row r="29" spans="1:10">
      <c r="A29" s="284"/>
      <c r="B29" s="122">
        <v>25</v>
      </c>
      <c r="C29" s="109">
        <v>221800</v>
      </c>
      <c r="D29" s="109">
        <v>238100</v>
      </c>
      <c r="E29" s="109">
        <v>325700</v>
      </c>
      <c r="F29" s="109">
        <v>351800</v>
      </c>
      <c r="G29" s="110">
        <v>440600</v>
      </c>
      <c r="H29" s="109">
        <f t="shared" si="0"/>
        <v>8872</v>
      </c>
      <c r="I29" s="109">
        <f t="shared" si="1"/>
        <v>9524</v>
      </c>
      <c r="J29" s="109">
        <f t="shared" si="2"/>
        <v>13028</v>
      </c>
    </row>
    <row r="30" spans="1:10">
      <c r="A30" s="284"/>
      <c r="B30" s="122">
        <v>26</v>
      </c>
      <c r="C30" s="109">
        <v>222900</v>
      </c>
      <c r="D30" s="109">
        <v>240100</v>
      </c>
      <c r="E30" s="109">
        <v>327900</v>
      </c>
      <c r="F30" s="109">
        <v>353600</v>
      </c>
      <c r="G30" s="110">
        <v>441800</v>
      </c>
      <c r="H30" s="109">
        <f t="shared" si="0"/>
        <v>8916</v>
      </c>
      <c r="I30" s="109">
        <f t="shared" si="1"/>
        <v>9604</v>
      </c>
      <c r="J30" s="109">
        <f t="shared" si="2"/>
        <v>13116</v>
      </c>
    </row>
    <row r="31" spans="1:10">
      <c r="A31" s="284"/>
      <c r="B31" s="122">
        <v>27</v>
      </c>
      <c r="C31" s="109">
        <v>224000</v>
      </c>
      <c r="D31" s="109">
        <v>242000</v>
      </c>
      <c r="E31" s="109">
        <v>330000</v>
      </c>
      <c r="F31" s="109">
        <v>355300</v>
      </c>
      <c r="G31" s="110">
        <v>442800</v>
      </c>
      <c r="H31" s="109">
        <f t="shared" si="0"/>
        <v>8960</v>
      </c>
      <c r="I31" s="109">
        <f t="shared" si="1"/>
        <v>9680</v>
      </c>
      <c r="J31" s="109">
        <f t="shared" si="2"/>
        <v>13200</v>
      </c>
    </row>
    <row r="32" spans="1:10">
      <c r="A32" s="284"/>
      <c r="B32" s="122">
        <v>28</v>
      </c>
      <c r="C32" s="109">
        <v>225200</v>
      </c>
      <c r="D32" s="109">
        <v>243900</v>
      </c>
      <c r="E32" s="109">
        <v>332000</v>
      </c>
      <c r="F32" s="109">
        <v>357000</v>
      </c>
      <c r="G32" s="110">
        <v>443900</v>
      </c>
      <c r="H32" s="109">
        <f t="shared" si="0"/>
        <v>9008</v>
      </c>
      <c r="I32" s="109">
        <f t="shared" si="1"/>
        <v>9756</v>
      </c>
      <c r="J32" s="109">
        <f t="shared" si="2"/>
        <v>13280</v>
      </c>
    </row>
    <row r="33" spans="1:10">
      <c r="A33" s="284"/>
      <c r="B33" s="122">
        <v>29</v>
      </c>
      <c r="C33" s="109">
        <v>226700</v>
      </c>
      <c r="D33" s="109">
        <v>245600</v>
      </c>
      <c r="E33" s="109">
        <v>334000</v>
      </c>
      <c r="F33" s="109">
        <v>358600</v>
      </c>
      <c r="G33" s="110">
        <v>445100</v>
      </c>
      <c r="H33" s="109">
        <f t="shared" si="0"/>
        <v>9068</v>
      </c>
      <c r="I33" s="109">
        <f t="shared" si="1"/>
        <v>9824</v>
      </c>
      <c r="J33" s="109">
        <f t="shared" si="2"/>
        <v>13360</v>
      </c>
    </row>
    <row r="34" spans="1:10">
      <c r="A34" s="284"/>
      <c r="B34" s="122">
        <v>30</v>
      </c>
      <c r="C34" s="109">
        <v>228200</v>
      </c>
      <c r="D34" s="109">
        <v>248000</v>
      </c>
      <c r="E34" s="109">
        <v>335400</v>
      </c>
      <c r="F34" s="109">
        <v>360200</v>
      </c>
      <c r="G34" s="110">
        <v>445900</v>
      </c>
      <c r="H34" s="109">
        <f t="shared" si="0"/>
        <v>9128</v>
      </c>
      <c r="I34" s="109">
        <f t="shared" si="1"/>
        <v>9920</v>
      </c>
      <c r="J34" s="109">
        <f t="shared" si="2"/>
        <v>13416</v>
      </c>
    </row>
    <row r="35" spans="1:10">
      <c r="A35" s="284"/>
      <c r="B35" s="122">
        <v>31</v>
      </c>
      <c r="C35" s="109">
        <v>229700</v>
      </c>
      <c r="D35" s="109">
        <v>250400</v>
      </c>
      <c r="E35" s="109">
        <v>336800</v>
      </c>
      <c r="F35" s="109">
        <v>361800</v>
      </c>
      <c r="G35" s="110">
        <v>446700</v>
      </c>
      <c r="H35" s="109">
        <f t="shared" si="0"/>
        <v>9188</v>
      </c>
      <c r="I35" s="109">
        <f t="shared" si="1"/>
        <v>10016</v>
      </c>
      <c r="J35" s="109">
        <f t="shared" si="2"/>
        <v>13472</v>
      </c>
    </row>
    <row r="36" spans="1:10">
      <c r="A36" s="284"/>
      <c r="B36" s="122">
        <v>32</v>
      </c>
      <c r="C36" s="109">
        <v>231200</v>
      </c>
      <c r="D36" s="109">
        <v>252800</v>
      </c>
      <c r="E36" s="109">
        <v>338400</v>
      </c>
      <c r="F36" s="109">
        <v>363300</v>
      </c>
      <c r="G36" s="110">
        <v>447600</v>
      </c>
      <c r="H36" s="109">
        <f t="shared" si="0"/>
        <v>9248</v>
      </c>
      <c r="I36" s="109">
        <f t="shared" si="1"/>
        <v>10112</v>
      </c>
      <c r="J36" s="109">
        <f t="shared" si="2"/>
        <v>13536</v>
      </c>
    </row>
    <row r="37" spans="1:10">
      <c r="A37" s="284"/>
      <c r="B37" s="122">
        <v>33</v>
      </c>
      <c r="C37" s="109">
        <v>232500</v>
      </c>
      <c r="D37" s="109">
        <v>255200</v>
      </c>
      <c r="E37" s="109">
        <v>339900</v>
      </c>
      <c r="F37" s="109">
        <v>364600</v>
      </c>
      <c r="G37" s="110">
        <v>448500</v>
      </c>
      <c r="H37" s="109">
        <f t="shared" ref="H37:H68" si="3">C37*0.04</f>
        <v>9300</v>
      </c>
      <c r="I37" s="109">
        <f t="shared" ref="I37:I68" si="4">D37*0.04</f>
        <v>10208</v>
      </c>
      <c r="J37" s="109">
        <f t="shared" ref="J37:J68" si="5">E37*0.04</f>
        <v>13596</v>
      </c>
    </row>
    <row r="38" spans="1:10">
      <c r="A38" s="284"/>
      <c r="B38" s="122">
        <v>34</v>
      </c>
      <c r="C38" s="109">
        <v>234100</v>
      </c>
      <c r="D38" s="109">
        <v>257600</v>
      </c>
      <c r="E38" s="109">
        <v>341900</v>
      </c>
      <c r="F38" s="109">
        <v>366100</v>
      </c>
      <c r="G38" s="110">
        <v>449000</v>
      </c>
      <c r="H38" s="109">
        <f t="shared" si="3"/>
        <v>9364</v>
      </c>
      <c r="I38" s="109">
        <f t="shared" si="4"/>
        <v>10304</v>
      </c>
      <c r="J38" s="109">
        <f t="shared" si="5"/>
        <v>13676</v>
      </c>
    </row>
    <row r="39" spans="1:10">
      <c r="A39" s="284"/>
      <c r="B39" s="122">
        <v>35</v>
      </c>
      <c r="C39" s="109">
        <v>235800</v>
      </c>
      <c r="D39" s="109">
        <v>259900</v>
      </c>
      <c r="E39" s="109">
        <v>344000</v>
      </c>
      <c r="F39" s="109">
        <v>367600</v>
      </c>
      <c r="G39" s="110">
        <v>449500</v>
      </c>
      <c r="H39" s="109">
        <f t="shared" si="3"/>
        <v>9432</v>
      </c>
      <c r="I39" s="109">
        <f t="shared" si="4"/>
        <v>10396</v>
      </c>
      <c r="J39" s="109">
        <f t="shared" si="5"/>
        <v>13760</v>
      </c>
    </row>
    <row r="40" spans="1:10">
      <c r="A40" s="284"/>
      <c r="B40" s="122">
        <v>36</v>
      </c>
      <c r="C40" s="109">
        <v>237200</v>
      </c>
      <c r="D40" s="109">
        <v>262100</v>
      </c>
      <c r="E40" s="109">
        <v>345800</v>
      </c>
      <c r="F40" s="109">
        <v>369300</v>
      </c>
      <c r="G40" s="110">
        <v>450000</v>
      </c>
      <c r="H40" s="109">
        <f t="shared" si="3"/>
        <v>9488</v>
      </c>
      <c r="I40" s="109">
        <f t="shared" si="4"/>
        <v>10484</v>
      </c>
      <c r="J40" s="109">
        <f t="shared" si="5"/>
        <v>13832</v>
      </c>
    </row>
    <row r="41" spans="1:10">
      <c r="A41" s="284"/>
      <c r="B41" s="122">
        <v>37</v>
      </c>
      <c r="C41" s="109">
        <v>238500</v>
      </c>
      <c r="D41" s="109">
        <v>264300</v>
      </c>
      <c r="E41" s="109">
        <v>347600</v>
      </c>
      <c r="F41" s="109">
        <v>371000</v>
      </c>
      <c r="G41" s="110">
        <v>450500</v>
      </c>
      <c r="H41" s="109">
        <f t="shared" si="3"/>
        <v>9540</v>
      </c>
      <c r="I41" s="109">
        <f t="shared" si="4"/>
        <v>10572</v>
      </c>
      <c r="J41" s="109">
        <f t="shared" si="5"/>
        <v>13904</v>
      </c>
    </row>
    <row r="42" spans="1:10">
      <c r="A42" s="284"/>
      <c r="B42" s="122">
        <v>38</v>
      </c>
      <c r="C42" s="109">
        <v>239900</v>
      </c>
      <c r="D42" s="109">
        <v>266500</v>
      </c>
      <c r="E42" s="109">
        <v>349300</v>
      </c>
      <c r="F42" s="109">
        <v>372500</v>
      </c>
      <c r="G42" s="110">
        <v>451000</v>
      </c>
      <c r="H42" s="109">
        <f t="shared" si="3"/>
        <v>9596</v>
      </c>
      <c r="I42" s="109">
        <f t="shared" si="4"/>
        <v>10660</v>
      </c>
      <c r="J42" s="109">
        <f t="shared" si="5"/>
        <v>13972</v>
      </c>
    </row>
    <row r="43" spans="1:10">
      <c r="A43" s="284"/>
      <c r="B43" s="122">
        <v>39</v>
      </c>
      <c r="C43" s="109">
        <v>241300</v>
      </c>
      <c r="D43" s="109">
        <v>268900</v>
      </c>
      <c r="E43" s="109">
        <v>351000</v>
      </c>
      <c r="F43" s="109">
        <v>373800</v>
      </c>
      <c r="G43" s="110">
        <v>451500</v>
      </c>
      <c r="H43" s="109">
        <f t="shared" si="3"/>
        <v>9652</v>
      </c>
      <c r="I43" s="109">
        <f t="shared" si="4"/>
        <v>10756</v>
      </c>
      <c r="J43" s="109">
        <f t="shared" si="5"/>
        <v>14040</v>
      </c>
    </row>
    <row r="44" spans="1:10">
      <c r="A44" s="284"/>
      <c r="B44" s="122">
        <v>40</v>
      </c>
      <c r="C44" s="109">
        <v>242700</v>
      </c>
      <c r="D44" s="109">
        <v>271000</v>
      </c>
      <c r="E44" s="109">
        <v>352600</v>
      </c>
      <c r="F44" s="109">
        <v>375200</v>
      </c>
      <c r="G44" s="110">
        <v>452000</v>
      </c>
      <c r="H44" s="109">
        <f t="shared" si="3"/>
        <v>9708</v>
      </c>
      <c r="I44" s="109">
        <f t="shared" si="4"/>
        <v>10840</v>
      </c>
      <c r="J44" s="109">
        <f t="shared" si="5"/>
        <v>14104</v>
      </c>
    </row>
    <row r="45" spans="1:10">
      <c r="A45" s="284"/>
      <c r="B45" s="122">
        <v>41</v>
      </c>
      <c r="C45" s="109">
        <v>244000</v>
      </c>
      <c r="D45" s="109">
        <v>273300</v>
      </c>
      <c r="E45" s="109">
        <v>354100</v>
      </c>
      <c r="F45" s="109">
        <v>376300</v>
      </c>
      <c r="G45" s="110">
        <v>452500</v>
      </c>
      <c r="H45" s="109">
        <f t="shared" si="3"/>
        <v>9760</v>
      </c>
      <c r="I45" s="109">
        <f t="shared" si="4"/>
        <v>10932</v>
      </c>
      <c r="J45" s="109">
        <f t="shared" si="5"/>
        <v>14164</v>
      </c>
    </row>
    <row r="46" spans="1:10">
      <c r="A46" s="284"/>
      <c r="B46" s="122">
        <v>42</v>
      </c>
      <c r="C46" s="109">
        <v>245300</v>
      </c>
      <c r="D46" s="109">
        <v>275600</v>
      </c>
      <c r="E46" s="109">
        <v>355800</v>
      </c>
      <c r="F46" s="109">
        <v>377700</v>
      </c>
      <c r="G46" s="110">
        <v>453000</v>
      </c>
      <c r="H46" s="109">
        <f t="shared" si="3"/>
        <v>9812</v>
      </c>
      <c r="I46" s="109">
        <f t="shared" si="4"/>
        <v>11024</v>
      </c>
      <c r="J46" s="109">
        <f t="shared" si="5"/>
        <v>14232</v>
      </c>
    </row>
    <row r="47" spans="1:10">
      <c r="A47" s="284"/>
      <c r="B47" s="122">
        <v>43</v>
      </c>
      <c r="C47" s="109">
        <v>246500</v>
      </c>
      <c r="D47" s="109">
        <v>277800</v>
      </c>
      <c r="E47" s="109">
        <v>357400</v>
      </c>
      <c r="F47" s="109">
        <v>379100</v>
      </c>
      <c r="G47" s="110">
        <v>453500</v>
      </c>
      <c r="H47" s="109">
        <f t="shared" si="3"/>
        <v>9860</v>
      </c>
      <c r="I47" s="109">
        <f t="shared" si="4"/>
        <v>11112</v>
      </c>
      <c r="J47" s="109">
        <f t="shared" si="5"/>
        <v>14296</v>
      </c>
    </row>
    <row r="48" spans="1:10">
      <c r="A48" s="284"/>
      <c r="B48" s="122">
        <v>44</v>
      </c>
      <c r="C48" s="109">
        <v>247800</v>
      </c>
      <c r="D48" s="109">
        <v>279900</v>
      </c>
      <c r="E48" s="109">
        <v>359000</v>
      </c>
      <c r="F48" s="109">
        <v>380600</v>
      </c>
      <c r="G48" s="110">
        <v>454000</v>
      </c>
      <c r="H48" s="109">
        <f t="shared" si="3"/>
        <v>9912</v>
      </c>
      <c r="I48" s="109">
        <f t="shared" si="4"/>
        <v>11196</v>
      </c>
      <c r="J48" s="109">
        <f t="shared" si="5"/>
        <v>14360</v>
      </c>
    </row>
    <row r="49" spans="1:10">
      <c r="A49" s="284"/>
      <c r="B49" s="122">
        <v>45</v>
      </c>
      <c r="C49" s="109">
        <v>249100</v>
      </c>
      <c r="D49" s="109">
        <v>282000</v>
      </c>
      <c r="E49" s="109">
        <v>360700</v>
      </c>
      <c r="F49" s="109">
        <v>382000</v>
      </c>
      <c r="G49" s="110">
        <v>454500</v>
      </c>
      <c r="H49" s="109">
        <f t="shared" si="3"/>
        <v>9964</v>
      </c>
      <c r="I49" s="109">
        <f t="shared" si="4"/>
        <v>11280</v>
      </c>
      <c r="J49" s="109">
        <f t="shared" si="5"/>
        <v>14428</v>
      </c>
    </row>
    <row r="50" spans="1:10">
      <c r="A50" s="284"/>
      <c r="B50" s="122">
        <v>46</v>
      </c>
      <c r="C50" s="109">
        <v>250400</v>
      </c>
      <c r="D50" s="109">
        <v>284200</v>
      </c>
      <c r="E50" s="109">
        <v>362400</v>
      </c>
      <c r="F50" s="109">
        <v>383600</v>
      </c>
      <c r="G50" s="110">
        <v>455000</v>
      </c>
      <c r="H50" s="109">
        <f t="shared" si="3"/>
        <v>10016</v>
      </c>
      <c r="I50" s="109">
        <f t="shared" si="4"/>
        <v>11368</v>
      </c>
      <c r="J50" s="109">
        <f t="shared" si="5"/>
        <v>14496</v>
      </c>
    </row>
    <row r="51" spans="1:10">
      <c r="A51" s="284"/>
      <c r="B51" s="122">
        <v>47</v>
      </c>
      <c r="C51" s="109">
        <v>251600</v>
      </c>
      <c r="D51" s="109">
        <v>286300</v>
      </c>
      <c r="E51" s="109">
        <v>363700</v>
      </c>
      <c r="F51" s="109">
        <v>385100</v>
      </c>
      <c r="G51" s="110">
        <v>455500</v>
      </c>
      <c r="H51" s="109">
        <f t="shared" si="3"/>
        <v>10064</v>
      </c>
      <c r="I51" s="109">
        <f t="shared" si="4"/>
        <v>11452</v>
      </c>
      <c r="J51" s="109">
        <f t="shared" si="5"/>
        <v>14548</v>
      </c>
    </row>
    <row r="52" spans="1:10">
      <c r="A52" s="284"/>
      <c r="B52" s="122">
        <v>48</v>
      </c>
      <c r="C52" s="109">
        <v>252700</v>
      </c>
      <c r="D52" s="109">
        <v>288200</v>
      </c>
      <c r="E52" s="109">
        <v>365100</v>
      </c>
      <c r="F52" s="109">
        <v>386600</v>
      </c>
      <c r="G52" s="110">
        <v>456000</v>
      </c>
      <c r="H52" s="109">
        <f t="shared" si="3"/>
        <v>10108</v>
      </c>
      <c r="I52" s="109">
        <f t="shared" si="4"/>
        <v>11528</v>
      </c>
      <c r="J52" s="109">
        <f t="shared" si="5"/>
        <v>14604</v>
      </c>
    </row>
    <row r="53" spans="1:10">
      <c r="A53" s="284"/>
      <c r="B53" s="122">
        <v>49</v>
      </c>
      <c r="C53" s="109">
        <v>253800</v>
      </c>
      <c r="D53" s="109">
        <v>290300</v>
      </c>
      <c r="E53" s="109">
        <v>366300</v>
      </c>
      <c r="F53" s="109">
        <v>387900</v>
      </c>
      <c r="G53" s="110">
        <v>456500</v>
      </c>
      <c r="H53" s="109">
        <f t="shared" si="3"/>
        <v>10152</v>
      </c>
      <c r="I53" s="109">
        <f t="shared" si="4"/>
        <v>11612</v>
      </c>
      <c r="J53" s="109">
        <f t="shared" si="5"/>
        <v>14652</v>
      </c>
    </row>
    <row r="54" spans="1:10">
      <c r="A54" s="284"/>
      <c r="B54" s="122">
        <v>50</v>
      </c>
      <c r="C54" s="109">
        <v>255100</v>
      </c>
      <c r="D54" s="109">
        <v>292000</v>
      </c>
      <c r="E54" s="109">
        <v>367800</v>
      </c>
      <c r="F54" s="109">
        <v>389400</v>
      </c>
      <c r="G54" s="110" t="s">
        <v>98</v>
      </c>
      <c r="H54" s="109">
        <f t="shared" si="3"/>
        <v>10204</v>
      </c>
      <c r="I54" s="109">
        <f t="shared" si="4"/>
        <v>11680</v>
      </c>
      <c r="J54" s="109">
        <f t="shared" si="5"/>
        <v>14712</v>
      </c>
    </row>
    <row r="55" spans="1:10">
      <c r="A55" s="284"/>
      <c r="B55" s="122">
        <v>51</v>
      </c>
      <c r="C55" s="109">
        <v>256400</v>
      </c>
      <c r="D55" s="109">
        <v>293800</v>
      </c>
      <c r="E55" s="109">
        <v>369400</v>
      </c>
      <c r="F55" s="109">
        <v>390800</v>
      </c>
      <c r="G55" s="110" t="s">
        <v>98</v>
      </c>
      <c r="H55" s="109">
        <f t="shared" si="3"/>
        <v>10256</v>
      </c>
      <c r="I55" s="109">
        <f t="shared" si="4"/>
        <v>11752</v>
      </c>
      <c r="J55" s="109">
        <f t="shared" si="5"/>
        <v>14776</v>
      </c>
    </row>
    <row r="56" spans="1:10">
      <c r="A56" s="284"/>
      <c r="B56" s="122">
        <v>52</v>
      </c>
      <c r="C56" s="109">
        <v>257400</v>
      </c>
      <c r="D56" s="109">
        <v>295500</v>
      </c>
      <c r="E56" s="109">
        <v>370900</v>
      </c>
      <c r="F56" s="109">
        <v>392100</v>
      </c>
      <c r="G56" s="110" t="s">
        <v>98</v>
      </c>
      <c r="H56" s="109">
        <f t="shared" si="3"/>
        <v>10296</v>
      </c>
      <c r="I56" s="109">
        <f t="shared" si="4"/>
        <v>11820</v>
      </c>
      <c r="J56" s="109">
        <f t="shared" si="5"/>
        <v>14836</v>
      </c>
    </row>
    <row r="57" spans="1:10">
      <c r="A57" s="284"/>
      <c r="B57" s="122">
        <v>53</v>
      </c>
      <c r="C57" s="109">
        <v>258500</v>
      </c>
      <c r="D57" s="109">
        <v>296800</v>
      </c>
      <c r="E57" s="109">
        <v>372300</v>
      </c>
      <c r="F57" s="109">
        <v>393300</v>
      </c>
      <c r="G57" s="110" t="s">
        <v>98</v>
      </c>
      <c r="H57" s="109">
        <f t="shared" si="3"/>
        <v>10340</v>
      </c>
      <c r="I57" s="109">
        <f t="shared" si="4"/>
        <v>11872</v>
      </c>
      <c r="J57" s="109">
        <f t="shared" si="5"/>
        <v>14892</v>
      </c>
    </row>
    <row r="58" spans="1:10">
      <c r="A58" s="284"/>
      <c r="B58" s="122">
        <v>54</v>
      </c>
      <c r="C58" s="109">
        <v>259900</v>
      </c>
      <c r="D58" s="109">
        <v>298800</v>
      </c>
      <c r="E58" s="109">
        <v>373800</v>
      </c>
      <c r="F58" s="109">
        <v>394600</v>
      </c>
      <c r="G58" s="110" t="s">
        <v>98</v>
      </c>
      <c r="H58" s="109">
        <f t="shared" si="3"/>
        <v>10396</v>
      </c>
      <c r="I58" s="109">
        <f t="shared" si="4"/>
        <v>11952</v>
      </c>
      <c r="J58" s="109">
        <f t="shared" si="5"/>
        <v>14952</v>
      </c>
    </row>
    <row r="59" spans="1:10">
      <c r="A59" s="284"/>
      <c r="B59" s="122">
        <v>55</v>
      </c>
      <c r="C59" s="109">
        <v>260900</v>
      </c>
      <c r="D59" s="109">
        <v>300700</v>
      </c>
      <c r="E59" s="109">
        <v>375300</v>
      </c>
      <c r="F59" s="109">
        <v>395700</v>
      </c>
      <c r="G59" s="110" t="s">
        <v>98</v>
      </c>
      <c r="H59" s="109">
        <f t="shared" si="3"/>
        <v>10436</v>
      </c>
      <c r="I59" s="109">
        <f t="shared" si="4"/>
        <v>12028</v>
      </c>
      <c r="J59" s="109">
        <f t="shared" si="5"/>
        <v>15012</v>
      </c>
    </row>
    <row r="60" spans="1:10">
      <c r="A60" s="284"/>
      <c r="B60" s="122">
        <v>56</v>
      </c>
      <c r="C60" s="109">
        <v>261900</v>
      </c>
      <c r="D60" s="109">
        <v>302700</v>
      </c>
      <c r="E60" s="109">
        <v>376700</v>
      </c>
      <c r="F60" s="109">
        <v>396800</v>
      </c>
      <c r="G60" s="110" t="s">
        <v>98</v>
      </c>
      <c r="H60" s="109">
        <f t="shared" si="3"/>
        <v>10476</v>
      </c>
      <c r="I60" s="109">
        <f t="shared" si="4"/>
        <v>12108</v>
      </c>
      <c r="J60" s="109">
        <f t="shared" si="5"/>
        <v>15068</v>
      </c>
    </row>
    <row r="61" spans="1:10">
      <c r="A61" s="284"/>
      <c r="B61" s="122">
        <v>57</v>
      </c>
      <c r="C61" s="109">
        <v>262900</v>
      </c>
      <c r="D61" s="109">
        <v>304700</v>
      </c>
      <c r="E61" s="109">
        <v>378100</v>
      </c>
      <c r="F61" s="109">
        <v>398000</v>
      </c>
      <c r="G61" s="110" t="s">
        <v>98</v>
      </c>
      <c r="H61" s="109">
        <f t="shared" si="3"/>
        <v>10516</v>
      </c>
      <c r="I61" s="109">
        <f t="shared" si="4"/>
        <v>12188</v>
      </c>
      <c r="J61" s="109">
        <f t="shared" si="5"/>
        <v>15124</v>
      </c>
    </row>
    <row r="62" spans="1:10">
      <c r="A62" s="284"/>
      <c r="B62" s="122">
        <v>58</v>
      </c>
      <c r="C62" s="109">
        <v>263900</v>
      </c>
      <c r="D62" s="109">
        <v>306800</v>
      </c>
      <c r="E62" s="109">
        <v>379500</v>
      </c>
      <c r="F62" s="109">
        <v>399200</v>
      </c>
      <c r="G62" s="110" t="s">
        <v>98</v>
      </c>
      <c r="H62" s="109">
        <f t="shared" si="3"/>
        <v>10556</v>
      </c>
      <c r="I62" s="109">
        <f t="shared" si="4"/>
        <v>12272</v>
      </c>
      <c r="J62" s="109">
        <f t="shared" si="5"/>
        <v>15180</v>
      </c>
    </row>
    <row r="63" spans="1:10">
      <c r="A63" s="284"/>
      <c r="B63" s="122">
        <v>59</v>
      </c>
      <c r="C63" s="109">
        <v>264900</v>
      </c>
      <c r="D63" s="109">
        <v>309000</v>
      </c>
      <c r="E63" s="109">
        <v>380800</v>
      </c>
      <c r="F63" s="109">
        <v>400400</v>
      </c>
      <c r="G63" s="110" t="s">
        <v>98</v>
      </c>
      <c r="H63" s="109">
        <f t="shared" si="3"/>
        <v>10596</v>
      </c>
      <c r="I63" s="109">
        <f t="shared" si="4"/>
        <v>12360</v>
      </c>
      <c r="J63" s="109">
        <f t="shared" si="5"/>
        <v>15232</v>
      </c>
    </row>
    <row r="64" spans="1:10">
      <c r="A64" s="284"/>
      <c r="B64" s="122">
        <v>60</v>
      </c>
      <c r="C64" s="109">
        <v>265900</v>
      </c>
      <c r="D64" s="109">
        <v>311200</v>
      </c>
      <c r="E64" s="109">
        <v>382100</v>
      </c>
      <c r="F64" s="109">
        <v>401600</v>
      </c>
      <c r="G64" s="110" t="s">
        <v>98</v>
      </c>
      <c r="H64" s="109">
        <f t="shared" si="3"/>
        <v>10636</v>
      </c>
      <c r="I64" s="109">
        <f t="shared" si="4"/>
        <v>12448</v>
      </c>
      <c r="J64" s="109">
        <f t="shared" si="5"/>
        <v>15284</v>
      </c>
    </row>
    <row r="65" spans="1:10">
      <c r="A65" s="284"/>
      <c r="B65" s="122">
        <v>61</v>
      </c>
      <c r="C65" s="109">
        <v>266800</v>
      </c>
      <c r="D65" s="109">
        <v>313300</v>
      </c>
      <c r="E65" s="109">
        <v>383000</v>
      </c>
      <c r="F65" s="109">
        <v>402700</v>
      </c>
      <c r="G65" s="110" t="s">
        <v>98</v>
      </c>
      <c r="H65" s="109">
        <f t="shared" si="3"/>
        <v>10672</v>
      </c>
      <c r="I65" s="109">
        <f t="shared" si="4"/>
        <v>12532</v>
      </c>
      <c r="J65" s="109">
        <f t="shared" si="5"/>
        <v>15320</v>
      </c>
    </row>
    <row r="66" spans="1:10">
      <c r="A66" s="284"/>
      <c r="B66" s="122">
        <v>62</v>
      </c>
      <c r="C66" s="109">
        <v>267500</v>
      </c>
      <c r="D66" s="109">
        <v>315600</v>
      </c>
      <c r="E66" s="109">
        <v>384200</v>
      </c>
      <c r="F66" s="109">
        <v>403700</v>
      </c>
      <c r="G66" s="110" t="s">
        <v>98</v>
      </c>
      <c r="H66" s="109">
        <f t="shared" si="3"/>
        <v>10700</v>
      </c>
      <c r="I66" s="109">
        <f t="shared" si="4"/>
        <v>12624</v>
      </c>
      <c r="J66" s="109">
        <f t="shared" si="5"/>
        <v>15368</v>
      </c>
    </row>
    <row r="67" spans="1:10">
      <c r="A67" s="284"/>
      <c r="B67" s="122">
        <v>63</v>
      </c>
      <c r="C67" s="109">
        <v>268200</v>
      </c>
      <c r="D67" s="109">
        <v>317800</v>
      </c>
      <c r="E67" s="109">
        <v>385300</v>
      </c>
      <c r="F67" s="109">
        <v>405000</v>
      </c>
      <c r="G67" s="110" t="s">
        <v>98</v>
      </c>
      <c r="H67" s="109">
        <f t="shared" si="3"/>
        <v>10728</v>
      </c>
      <c r="I67" s="109">
        <f t="shared" si="4"/>
        <v>12712</v>
      </c>
      <c r="J67" s="109">
        <f t="shared" si="5"/>
        <v>15412</v>
      </c>
    </row>
    <row r="68" spans="1:10">
      <c r="A68" s="284"/>
      <c r="B68" s="122">
        <v>64</v>
      </c>
      <c r="C68" s="109">
        <v>268800</v>
      </c>
      <c r="D68" s="109">
        <v>319900</v>
      </c>
      <c r="E68" s="109">
        <v>386400</v>
      </c>
      <c r="F68" s="109">
        <v>406200</v>
      </c>
      <c r="G68" s="110" t="s">
        <v>98</v>
      </c>
      <c r="H68" s="109">
        <f t="shared" si="3"/>
        <v>10752</v>
      </c>
      <c r="I68" s="109">
        <f t="shared" si="4"/>
        <v>12796</v>
      </c>
      <c r="J68" s="109">
        <f t="shared" si="5"/>
        <v>15456</v>
      </c>
    </row>
    <row r="69" spans="1:10">
      <c r="A69" s="284"/>
      <c r="B69" s="122">
        <v>65</v>
      </c>
      <c r="C69" s="109">
        <v>269500</v>
      </c>
      <c r="D69" s="109">
        <v>322000</v>
      </c>
      <c r="E69" s="109">
        <v>387200</v>
      </c>
      <c r="F69" s="109">
        <v>407400</v>
      </c>
      <c r="G69" s="110" t="s">
        <v>98</v>
      </c>
      <c r="H69" s="109">
        <f t="shared" ref="H69:H100" si="6">C69*0.04</f>
        <v>10780</v>
      </c>
      <c r="I69" s="109">
        <f t="shared" ref="I69:I100" si="7">D69*0.04</f>
        <v>12880</v>
      </c>
      <c r="J69" s="109">
        <f t="shared" ref="J69:J100" si="8">E69*0.04</f>
        <v>15488</v>
      </c>
    </row>
    <row r="70" spans="1:10">
      <c r="A70" s="284"/>
      <c r="B70" s="122">
        <v>66</v>
      </c>
      <c r="C70" s="109">
        <v>270700</v>
      </c>
      <c r="D70" s="109">
        <v>323500</v>
      </c>
      <c r="E70" s="109">
        <v>388300</v>
      </c>
      <c r="F70" s="109">
        <v>408500</v>
      </c>
      <c r="G70" s="110" t="s">
        <v>98</v>
      </c>
      <c r="H70" s="109">
        <f t="shared" si="6"/>
        <v>10828</v>
      </c>
      <c r="I70" s="109">
        <f t="shared" si="7"/>
        <v>12940</v>
      </c>
      <c r="J70" s="109">
        <f t="shared" si="8"/>
        <v>15532</v>
      </c>
    </row>
    <row r="71" spans="1:10">
      <c r="A71" s="284"/>
      <c r="B71" s="122">
        <v>67</v>
      </c>
      <c r="C71" s="109">
        <v>271800</v>
      </c>
      <c r="D71" s="109">
        <v>325000</v>
      </c>
      <c r="E71" s="109">
        <v>389300</v>
      </c>
      <c r="F71" s="109">
        <v>409600</v>
      </c>
      <c r="G71" s="110" t="s">
        <v>98</v>
      </c>
      <c r="H71" s="109">
        <f t="shared" si="6"/>
        <v>10872</v>
      </c>
      <c r="I71" s="109">
        <f t="shared" si="7"/>
        <v>13000</v>
      </c>
      <c r="J71" s="109">
        <f t="shared" si="8"/>
        <v>15572</v>
      </c>
    </row>
    <row r="72" spans="1:10">
      <c r="A72" s="284"/>
      <c r="B72" s="122">
        <v>68</v>
      </c>
      <c r="C72" s="109">
        <v>272900</v>
      </c>
      <c r="D72" s="109">
        <v>326500</v>
      </c>
      <c r="E72" s="109">
        <v>390300</v>
      </c>
      <c r="F72" s="109">
        <v>410700</v>
      </c>
      <c r="G72" s="110" t="s">
        <v>98</v>
      </c>
      <c r="H72" s="109">
        <f t="shared" si="6"/>
        <v>10916</v>
      </c>
      <c r="I72" s="109">
        <f t="shared" si="7"/>
        <v>13060</v>
      </c>
      <c r="J72" s="109">
        <f t="shared" si="8"/>
        <v>15612</v>
      </c>
    </row>
    <row r="73" spans="1:10">
      <c r="A73" s="284"/>
      <c r="B73" s="122">
        <v>69</v>
      </c>
      <c r="C73" s="109">
        <v>274200</v>
      </c>
      <c r="D73" s="109">
        <v>328200</v>
      </c>
      <c r="E73" s="109">
        <v>391400</v>
      </c>
      <c r="F73" s="109">
        <v>411700</v>
      </c>
      <c r="G73" s="110" t="s">
        <v>98</v>
      </c>
      <c r="H73" s="109">
        <f t="shared" si="6"/>
        <v>10968</v>
      </c>
      <c r="I73" s="109">
        <f t="shared" si="7"/>
        <v>13128</v>
      </c>
      <c r="J73" s="109">
        <f t="shared" si="8"/>
        <v>15656</v>
      </c>
    </row>
    <row r="74" spans="1:10">
      <c r="A74" s="284"/>
      <c r="B74" s="122">
        <v>70</v>
      </c>
      <c r="C74" s="109">
        <v>275600</v>
      </c>
      <c r="D74" s="109">
        <v>330200</v>
      </c>
      <c r="E74" s="109">
        <v>392400</v>
      </c>
      <c r="F74" s="109">
        <v>412900</v>
      </c>
      <c r="G74" s="110" t="s">
        <v>98</v>
      </c>
      <c r="H74" s="109">
        <f t="shared" si="6"/>
        <v>11024</v>
      </c>
      <c r="I74" s="109">
        <f t="shared" si="7"/>
        <v>13208</v>
      </c>
      <c r="J74" s="109">
        <f t="shared" si="8"/>
        <v>15696</v>
      </c>
    </row>
    <row r="75" spans="1:10">
      <c r="A75" s="284"/>
      <c r="B75" s="122">
        <v>71</v>
      </c>
      <c r="C75" s="109">
        <v>276800</v>
      </c>
      <c r="D75" s="109">
        <v>332200</v>
      </c>
      <c r="E75" s="109">
        <v>393500</v>
      </c>
      <c r="F75" s="109">
        <v>414100</v>
      </c>
      <c r="G75" s="110" t="s">
        <v>98</v>
      </c>
      <c r="H75" s="109">
        <f t="shared" si="6"/>
        <v>11072</v>
      </c>
      <c r="I75" s="109">
        <f t="shared" si="7"/>
        <v>13288</v>
      </c>
      <c r="J75" s="109">
        <f t="shared" si="8"/>
        <v>15740</v>
      </c>
    </row>
    <row r="76" spans="1:10">
      <c r="A76" s="284"/>
      <c r="B76" s="122">
        <v>72</v>
      </c>
      <c r="C76" s="109">
        <v>278000</v>
      </c>
      <c r="D76" s="109">
        <v>334100</v>
      </c>
      <c r="E76" s="109">
        <v>394600</v>
      </c>
      <c r="F76" s="109">
        <v>415300</v>
      </c>
      <c r="G76" s="110" t="s">
        <v>98</v>
      </c>
      <c r="H76" s="109">
        <f t="shared" si="6"/>
        <v>11120</v>
      </c>
      <c r="I76" s="109">
        <f t="shared" si="7"/>
        <v>13364</v>
      </c>
      <c r="J76" s="109">
        <f t="shared" si="8"/>
        <v>15784</v>
      </c>
    </row>
    <row r="77" spans="1:10">
      <c r="A77" s="284"/>
      <c r="B77" s="122">
        <v>73</v>
      </c>
      <c r="C77" s="109">
        <v>278800</v>
      </c>
      <c r="D77" s="109">
        <v>335900</v>
      </c>
      <c r="E77" s="109">
        <v>395600</v>
      </c>
      <c r="F77" s="109">
        <v>415900</v>
      </c>
      <c r="G77" s="110" t="s">
        <v>98</v>
      </c>
      <c r="H77" s="109">
        <f t="shared" si="6"/>
        <v>11152</v>
      </c>
      <c r="I77" s="109">
        <f t="shared" si="7"/>
        <v>13436</v>
      </c>
      <c r="J77" s="109">
        <f t="shared" si="8"/>
        <v>15824</v>
      </c>
    </row>
    <row r="78" spans="1:10">
      <c r="A78" s="284"/>
      <c r="B78" s="122">
        <v>74</v>
      </c>
      <c r="C78" s="109">
        <v>279700</v>
      </c>
      <c r="D78" s="109">
        <v>337900</v>
      </c>
      <c r="E78" s="109">
        <v>396700</v>
      </c>
      <c r="F78" s="109">
        <v>416700</v>
      </c>
      <c r="G78" s="110" t="s">
        <v>98</v>
      </c>
      <c r="H78" s="109">
        <f t="shared" si="6"/>
        <v>11188</v>
      </c>
      <c r="I78" s="109">
        <f t="shared" si="7"/>
        <v>13516</v>
      </c>
      <c r="J78" s="109">
        <f t="shared" si="8"/>
        <v>15868</v>
      </c>
    </row>
    <row r="79" spans="1:10">
      <c r="A79" s="284"/>
      <c r="B79" s="122">
        <v>75</v>
      </c>
      <c r="C79" s="109">
        <v>280700</v>
      </c>
      <c r="D79" s="109">
        <v>339800</v>
      </c>
      <c r="E79" s="109">
        <v>397800</v>
      </c>
      <c r="F79" s="109">
        <v>417400</v>
      </c>
      <c r="G79" s="110" t="s">
        <v>98</v>
      </c>
      <c r="H79" s="109">
        <f t="shared" si="6"/>
        <v>11228</v>
      </c>
      <c r="I79" s="109">
        <f t="shared" si="7"/>
        <v>13592</v>
      </c>
      <c r="J79" s="109">
        <f t="shared" si="8"/>
        <v>15912</v>
      </c>
    </row>
    <row r="80" spans="1:10">
      <c r="A80" s="284"/>
      <c r="B80" s="122">
        <v>76</v>
      </c>
      <c r="C80" s="109">
        <v>281700</v>
      </c>
      <c r="D80" s="109">
        <v>341700</v>
      </c>
      <c r="E80" s="109">
        <v>398800</v>
      </c>
      <c r="F80" s="109">
        <v>417900</v>
      </c>
      <c r="G80" s="110" t="s">
        <v>98</v>
      </c>
      <c r="H80" s="109">
        <f t="shared" si="6"/>
        <v>11268</v>
      </c>
      <c r="I80" s="109">
        <f t="shared" si="7"/>
        <v>13668</v>
      </c>
      <c r="J80" s="109">
        <f t="shared" si="8"/>
        <v>15952</v>
      </c>
    </row>
    <row r="81" spans="1:10">
      <c r="A81" s="284"/>
      <c r="B81" s="122">
        <v>77</v>
      </c>
      <c r="C81" s="109">
        <v>282600</v>
      </c>
      <c r="D81" s="109">
        <v>343400</v>
      </c>
      <c r="E81" s="109">
        <v>399700</v>
      </c>
      <c r="F81" s="109">
        <v>418200</v>
      </c>
      <c r="G81" s="110" t="s">
        <v>98</v>
      </c>
      <c r="H81" s="109">
        <f t="shared" si="6"/>
        <v>11304</v>
      </c>
      <c r="I81" s="109">
        <f t="shared" si="7"/>
        <v>13736</v>
      </c>
      <c r="J81" s="109">
        <f t="shared" si="8"/>
        <v>15988</v>
      </c>
    </row>
    <row r="82" spans="1:10">
      <c r="A82" s="284"/>
      <c r="B82" s="122">
        <v>78</v>
      </c>
      <c r="C82" s="109">
        <v>283600</v>
      </c>
      <c r="D82" s="109">
        <v>345200</v>
      </c>
      <c r="E82" s="109">
        <v>400600</v>
      </c>
      <c r="F82" s="109">
        <v>418600</v>
      </c>
      <c r="G82" s="110" t="s">
        <v>98</v>
      </c>
      <c r="H82" s="109">
        <f t="shared" si="6"/>
        <v>11344</v>
      </c>
      <c r="I82" s="109">
        <f t="shared" si="7"/>
        <v>13808</v>
      </c>
      <c r="J82" s="109">
        <f t="shared" si="8"/>
        <v>16024</v>
      </c>
    </row>
    <row r="83" spans="1:10">
      <c r="A83" s="284"/>
      <c r="B83" s="122">
        <v>79</v>
      </c>
      <c r="C83" s="109">
        <v>284700</v>
      </c>
      <c r="D83" s="109">
        <v>346900</v>
      </c>
      <c r="E83" s="109">
        <v>401600</v>
      </c>
      <c r="F83" s="109">
        <v>419000</v>
      </c>
      <c r="G83" s="110" t="s">
        <v>98</v>
      </c>
      <c r="H83" s="109">
        <f t="shared" si="6"/>
        <v>11388</v>
      </c>
      <c r="I83" s="109">
        <f t="shared" si="7"/>
        <v>13876</v>
      </c>
      <c r="J83" s="109">
        <f t="shared" si="8"/>
        <v>16064</v>
      </c>
    </row>
    <row r="84" spans="1:10">
      <c r="A84" s="284"/>
      <c r="B84" s="122">
        <v>80</v>
      </c>
      <c r="C84" s="109">
        <v>285500</v>
      </c>
      <c r="D84" s="109">
        <v>348600</v>
      </c>
      <c r="E84" s="109">
        <v>402600</v>
      </c>
      <c r="F84" s="109">
        <v>419400</v>
      </c>
      <c r="G84" s="110" t="s">
        <v>98</v>
      </c>
      <c r="H84" s="109">
        <f t="shared" si="6"/>
        <v>11420</v>
      </c>
      <c r="I84" s="109">
        <f t="shared" si="7"/>
        <v>13944</v>
      </c>
      <c r="J84" s="109">
        <f t="shared" si="8"/>
        <v>16104</v>
      </c>
    </row>
    <row r="85" spans="1:10">
      <c r="A85" s="284"/>
      <c r="B85" s="122">
        <v>81</v>
      </c>
      <c r="C85" s="109">
        <v>286300</v>
      </c>
      <c r="D85" s="109">
        <v>350400</v>
      </c>
      <c r="E85" s="109">
        <v>403400</v>
      </c>
      <c r="F85" s="109">
        <v>419700</v>
      </c>
      <c r="G85" s="110" t="s">
        <v>98</v>
      </c>
      <c r="H85" s="109">
        <f t="shared" si="6"/>
        <v>11452</v>
      </c>
      <c r="I85" s="109">
        <f t="shared" si="7"/>
        <v>14016</v>
      </c>
      <c r="J85" s="109">
        <f t="shared" si="8"/>
        <v>16136</v>
      </c>
    </row>
    <row r="86" spans="1:10">
      <c r="A86" s="284"/>
      <c r="B86" s="122">
        <v>82</v>
      </c>
      <c r="C86" s="109">
        <v>287100</v>
      </c>
      <c r="D86" s="109">
        <v>352100</v>
      </c>
      <c r="E86" s="109">
        <v>404200</v>
      </c>
      <c r="F86" s="109">
        <v>420100</v>
      </c>
      <c r="G86" s="110" t="s">
        <v>98</v>
      </c>
      <c r="H86" s="109">
        <f t="shared" si="6"/>
        <v>11484</v>
      </c>
      <c r="I86" s="109">
        <f t="shared" si="7"/>
        <v>14084</v>
      </c>
      <c r="J86" s="109">
        <f t="shared" si="8"/>
        <v>16168</v>
      </c>
    </row>
    <row r="87" spans="1:10">
      <c r="A87" s="284"/>
      <c r="B87" s="122">
        <v>83</v>
      </c>
      <c r="C87" s="109">
        <v>287900</v>
      </c>
      <c r="D87" s="109">
        <v>353500</v>
      </c>
      <c r="E87" s="109">
        <v>404900</v>
      </c>
      <c r="F87" s="109">
        <v>420500</v>
      </c>
      <c r="G87" s="110" t="s">
        <v>98</v>
      </c>
      <c r="H87" s="109">
        <f t="shared" si="6"/>
        <v>11516</v>
      </c>
      <c r="I87" s="109">
        <f t="shared" si="7"/>
        <v>14140</v>
      </c>
      <c r="J87" s="109">
        <f t="shared" si="8"/>
        <v>16196</v>
      </c>
    </row>
    <row r="88" spans="1:10">
      <c r="A88" s="284"/>
      <c r="B88" s="122">
        <v>84</v>
      </c>
      <c r="C88" s="109">
        <v>288700</v>
      </c>
      <c r="D88" s="109">
        <v>355100</v>
      </c>
      <c r="E88" s="109">
        <v>405700</v>
      </c>
      <c r="F88" s="109">
        <v>420800</v>
      </c>
      <c r="G88" s="110" t="s">
        <v>98</v>
      </c>
      <c r="H88" s="109">
        <f t="shared" si="6"/>
        <v>11548</v>
      </c>
      <c r="I88" s="109">
        <f t="shared" si="7"/>
        <v>14204</v>
      </c>
      <c r="J88" s="109">
        <f t="shared" si="8"/>
        <v>16228</v>
      </c>
    </row>
    <row r="89" spans="1:10">
      <c r="A89" s="284"/>
      <c r="B89" s="122">
        <v>85</v>
      </c>
      <c r="C89" s="109">
        <v>289600</v>
      </c>
      <c r="D89" s="109">
        <v>356300</v>
      </c>
      <c r="E89" s="109">
        <v>406400</v>
      </c>
      <c r="F89" s="109">
        <v>421100</v>
      </c>
      <c r="G89" s="110" t="s">
        <v>98</v>
      </c>
      <c r="H89" s="109">
        <f t="shared" si="6"/>
        <v>11584</v>
      </c>
      <c r="I89" s="109">
        <f t="shared" si="7"/>
        <v>14252</v>
      </c>
      <c r="J89" s="109">
        <f t="shared" si="8"/>
        <v>16256</v>
      </c>
    </row>
    <row r="90" spans="1:10">
      <c r="A90" s="284"/>
      <c r="B90" s="122">
        <v>86</v>
      </c>
      <c r="C90" s="109">
        <v>290400</v>
      </c>
      <c r="D90" s="109">
        <v>357900</v>
      </c>
      <c r="E90" s="109">
        <v>407200</v>
      </c>
      <c r="F90" s="109">
        <v>421500</v>
      </c>
      <c r="G90" s="110" t="s">
        <v>98</v>
      </c>
      <c r="H90" s="109">
        <f t="shared" si="6"/>
        <v>11616</v>
      </c>
      <c r="I90" s="109">
        <f t="shared" si="7"/>
        <v>14316</v>
      </c>
      <c r="J90" s="109">
        <f t="shared" si="8"/>
        <v>16288</v>
      </c>
    </row>
    <row r="91" spans="1:10">
      <c r="A91" s="284"/>
      <c r="B91" s="122">
        <v>87</v>
      </c>
      <c r="C91" s="109">
        <v>291100</v>
      </c>
      <c r="D91" s="109">
        <v>359400</v>
      </c>
      <c r="E91" s="109">
        <v>407900</v>
      </c>
      <c r="F91" s="109">
        <v>421900</v>
      </c>
      <c r="G91" s="110" t="s">
        <v>98</v>
      </c>
      <c r="H91" s="109">
        <f t="shared" si="6"/>
        <v>11644</v>
      </c>
      <c r="I91" s="109">
        <f t="shared" si="7"/>
        <v>14376</v>
      </c>
      <c r="J91" s="109">
        <f t="shared" si="8"/>
        <v>16316</v>
      </c>
    </row>
    <row r="92" spans="1:10">
      <c r="A92" s="284"/>
      <c r="B92" s="122">
        <v>88</v>
      </c>
      <c r="C92" s="109">
        <v>291900</v>
      </c>
      <c r="D92" s="109">
        <v>360900</v>
      </c>
      <c r="E92" s="109">
        <v>408600</v>
      </c>
      <c r="F92" s="109">
        <v>422200</v>
      </c>
      <c r="G92" s="110" t="s">
        <v>98</v>
      </c>
      <c r="H92" s="109">
        <f t="shared" si="6"/>
        <v>11676</v>
      </c>
      <c r="I92" s="109">
        <f t="shared" si="7"/>
        <v>14436</v>
      </c>
      <c r="J92" s="109">
        <f t="shared" si="8"/>
        <v>16344</v>
      </c>
    </row>
    <row r="93" spans="1:10">
      <c r="A93" s="284"/>
      <c r="B93" s="122">
        <v>89</v>
      </c>
      <c r="C93" s="109">
        <v>292800</v>
      </c>
      <c r="D93" s="109">
        <v>362200</v>
      </c>
      <c r="E93" s="109">
        <v>409200</v>
      </c>
      <c r="F93" s="109">
        <v>422500</v>
      </c>
      <c r="G93" s="110" t="s">
        <v>98</v>
      </c>
      <c r="H93" s="109">
        <f t="shared" si="6"/>
        <v>11712</v>
      </c>
      <c r="I93" s="109">
        <f t="shared" si="7"/>
        <v>14488</v>
      </c>
      <c r="J93" s="109">
        <f t="shared" si="8"/>
        <v>16368</v>
      </c>
    </row>
    <row r="94" spans="1:10">
      <c r="A94" s="284"/>
      <c r="B94" s="122">
        <v>90</v>
      </c>
      <c r="C94" s="109">
        <v>293700</v>
      </c>
      <c r="D94" s="109">
        <v>363500</v>
      </c>
      <c r="E94" s="109">
        <v>409900</v>
      </c>
      <c r="F94" s="109">
        <v>422800</v>
      </c>
      <c r="G94" s="110" t="s">
        <v>98</v>
      </c>
      <c r="H94" s="109">
        <f t="shared" si="6"/>
        <v>11748</v>
      </c>
      <c r="I94" s="109">
        <f t="shared" si="7"/>
        <v>14540</v>
      </c>
      <c r="J94" s="109">
        <f t="shared" si="8"/>
        <v>16396</v>
      </c>
    </row>
    <row r="95" spans="1:10">
      <c r="A95" s="284"/>
      <c r="B95" s="122">
        <v>91</v>
      </c>
      <c r="C95" s="109">
        <v>294600</v>
      </c>
      <c r="D95" s="109">
        <v>364800</v>
      </c>
      <c r="E95" s="109">
        <v>410400</v>
      </c>
      <c r="F95" s="109">
        <v>423100</v>
      </c>
      <c r="G95" s="110" t="s">
        <v>98</v>
      </c>
      <c r="H95" s="109">
        <f t="shared" si="6"/>
        <v>11784</v>
      </c>
      <c r="I95" s="109">
        <f t="shared" si="7"/>
        <v>14592</v>
      </c>
      <c r="J95" s="109">
        <f t="shared" si="8"/>
        <v>16416</v>
      </c>
    </row>
    <row r="96" spans="1:10">
      <c r="A96" s="284"/>
      <c r="B96" s="122">
        <v>92</v>
      </c>
      <c r="C96" s="109">
        <v>295300</v>
      </c>
      <c r="D96" s="109">
        <v>366200</v>
      </c>
      <c r="E96" s="109">
        <v>411100</v>
      </c>
      <c r="F96" s="109">
        <v>423300</v>
      </c>
      <c r="G96" s="110" t="s">
        <v>98</v>
      </c>
      <c r="H96" s="109">
        <f t="shared" si="6"/>
        <v>11812</v>
      </c>
      <c r="I96" s="109">
        <f t="shared" si="7"/>
        <v>14648</v>
      </c>
      <c r="J96" s="109">
        <f t="shared" si="8"/>
        <v>16444</v>
      </c>
    </row>
    <row r="97" spans="1:10">
      <c r="A97" s="284"/>
      <c r="B97" s="122">
        <v>93</v>
      </c>
      <c r="C97" s="109">
        <v>295600</v>
      </c>
      <c r="D97" s="109">
        <v>367600</v>
      </c>
      <c r="E97" s="109">
        <v>411500</v>
      </c>
      <c r="F97" s="109">
        <v>423500</v>
      </c>
      <c r="G97" s="110" t="s">
        <v>98</v>
      </c>
      <c r="H97" s="109">
        <f t="shared" si="6"/>
        <v>11824</v>
      </c>
      <c r="I97" s="109">
        <f t="shared" si="7"/>
        <v>14704</v>
      </c>
      <c r="J97" s="109">
        <f t="shared" si="8"/>
        <v>16460</v>
      </c>
    </row>
    <row r="98" spans="1:10">
      <c r="A98" s="284"/>
      <c r="B98" s="122">
        <v>94</v>
      </c>
      <c r="C98" s="109">
        <v>296300</v>
      </c>
      <c r="D98" s="109">
        <v>368900</v>
      </c>
      <c r="E98" s="109">
        <v>411900</v>
      </c>
      <c r="F98" s="109">
        <v>423800</v>
      </c>
      <c r="G98" s="110" t="s">
        <v>98</v>
      </c>
      <c r="H98" s="109">
        <f t="shared" si="6"/>
        <v>11852</v>
      </c>
      <c r="I98" s="109">
        <f t="shared" si="7"/>
        <v>14756</v>
      </c>
      <c r="J98" s="109">
        <f t="shared" si="8"/>
        <v>16476</v>
      </c>
    </row>
    <row r="99" spans="1:10">
      <c r="A99" s="284"/>
      <c r="B99" s="122">
        <v>95</v>
      </c>
      <c r="C99" s="109">
        <v>297000</v>
      </c>
      <c r="D99" s="109">
        <v>370100</v>
      </c>
      <c r="E99" s="109">
        <v>412200</v>
      </c>
      <c r="F99" s="109">
        <v>424100</v>
      </c>
      <c r="G99" s="110" t="s">
        <v>98</v>
      </c>
      <c r="H99" s="109">
        <f t="shared" si="6"/>
        <v>11880</v>
      </c>
      <c r="I99" s="109">
        <f t="shared" si="7"/>
        <v>14804</v>
      </c>
      <c r="J99" s="109">
        <f t="shared" si="8"/>
        <v>16488</v>
      </c>
    </row>
    <row r="100" spans="1:10">
      <c r="A100" s="284"/>
      <c r="B100" s="122">
        <v>96</v>
      </c>
      <c r="C100" s="109">
        <v>297700</v>
      </c>
      <c r="D100" s="109">
        <v>371200</v>
      </c>
      <c r="E100" s="109">
        <v>412500</v>
      </c>
      <c r="F100" s="109">
        <v>424300</v>
      </c>
      <c r="G100" s="110" t="s">
        <v>98</v>
      </c>
      <c r="H100" s="109">
        <f t="shared" si="6"/>
        <v>11908</v>
      </c>
      <c r="I100" s="109">
        <f t="shared" si="7"/>
        <v>14848</v>
      </c>
      <c r="J100" s="109">
        <f t="shared" si="8"/>
        <v>16500</v>
      </c>
    </row>
    <row r="101" spans="1:10">
      <c r="A101" s="284"/>
      <c r="B101" s="122">
        <v>97</v>
      </c>
      <c r="C101" s="109">
        <v>298400</v>
      </c>
      <c r="D101" s="109">
        <v>372200</v>
      </c>
      <c r="E101" s="109">
        <v>412700</v>
      </c>
      <c r="F101" s="109">
        <v>424500</v>
      </c>
      <c r="G101" s="110" t="s">
        <v>98</v>
      </c>
      <c r="H101" s="109">
        <f t="shared" ref="H101:H121" si="9">C101*0.04</f>
        <v>11936</v>
      </c>
      <c r="I101" s="109">
        <f t="shared" ref="I101:I121" si="10">D101*0.04</f>
        <v>14888</v>
      </c>
      <c r="J101" s="109">
        <f t="shared" ref="J101:J121" si="11">E101*0.04</f>
        <v>16508</v>
      </c>
    </row>
    <row r="102" spans="1:10">
      <c r="A102" s="284"/>
      <c r="B102" s="122">
        <v>98</v>
      </c>
      <c r="C102" s="109">
        <v>299200</v>
      </c>
      <c r="D102" s="109">
        <v>373200</v>
      </c>
      <c r="E102" s="109">
        <v>413000</v>
      </c>
      <c r="F102" s="109">
        <v>424800</v>
      </c>
      <c r="G102" s="110" t="s">
        <v>98</v>
      </c>
      <c r="H102" s="109">
        <f t="shared" si="9"/>
        <v>11968</v>
      </c>
      <c r="I102" s="109">
        <f t="shared" si="10"/>
        <v>14928</v>
      </c>
      <c r="J102" s="109">
        <f t="shared" si="11"/>
        <v>16520</v>
      </c>
    </row>
    <row r="103" spans="1:10">
      <c r="A103" s="284"/>
      <c r="B103" s="122">
        <v>99</v>
      </c>
      <c r="C103" s="109">
        <v>300000</v>
      </c>
      <c r="D103" s="109">
        <v>374200</v>
      </c>
      <c r="E103" s="109">
        <v>413300</v>
      </c>
      <c r="F103" s="109">
        <v>425100</v>
      </c>
      <c r="G103" s="110" t="s">
        <v>98</v>
      </c>
      <c r="H103" s="109">
        <f t="shared" si="9"/>
        <v>12000</v>
      </c>
      <c r="I103" s="109">
        <f t="shared" si="10"/>
        <v>14968</v>
      </c>
      <c r="J103" s="109">
        <f t="shared" si="11"/>
        <v>16532</v>
      </c>
    </row>
    <row r="104" spans="1:10">
      <c r="A104" s="284"/>
      <c r="B104" s="122">
        <v>100</v>
      </c>
      <c r="C104" s="109">
        <v>300700</v>
      </c>
      <c r="D104" s="109">
        <v>375100</v>
      </c>
      <c r="E104" s="109">
        <v>413500</v>
      </c>
      <c r="F104" s="109">
        <v>425300</v>
      </c>
      <c r="G104" s="110" t="s">
        <v>98</v>
      </c>
      <c r="H104" s="109">
        <f t="shared" si="9"/>
        <v>12028</v>
      </c>
      <c r="I104" s="109">
        <f t="shared" si="10"/>
        <v>15004</v>
      </c>
      <c r="J104" s="109">
        <f t="shared" si="11"/>
        <v>16540</v>
      </c>
    </row>
    <row r="105" spans="1:10">
      <c r="A105" s="284"/>
      <c r="B105" s="122">
        <v>101</v>
      </c>
      <c r="C105" s="109">
        <v>301400</v>
      </c>
      <c r="D105" s="109">
        <v>375900</v>
      </c>
      <c r="E105" s="109">
        <v>413700</v>
      </c>
      <c r="F105" s="109">
        <v>425500</v>
      </c>
      <c r="G105" s="110" t="s">
        <v>98</v>
      </c>
      <c r="H105" s="109">
        <f t="shared" si="9"/>
        <v>12056</v>
      </c>
      <c r="I105" s="109">
        <f t="shared" si="10"/>
        <v>15036</v>
      </c>
      <c r="J105" s="109">
        <f t="shared" si="11"/>
        <v>16548</v>
      </c>
    </row>
    <row r="106" spans="1:10">
      <c r="A106" s="284"/>
      <c r="B106" s="122">
        <v>102</v>
      </c>
      <c r="C106" s="109">
        <v>301800</v>
      </c>
      <c r="D106" s="109">
        <v>376900</v>
      </c>
      <c r="E106" s="109">
        <v>414000</v>
      </c>
      <c r="F106" s="109">
        <v>425800</v>
      </c>
      <c r="G106" s="110" t="s">
        <v>98</v>
      </c>
      <c r="H106" s="109">
        <f t="shared" si="9"/>
        <v>12072</v>
      </c>
      <c r="I106" s="109">
        <f t="shared" si="10"/>
        <v>15076</v>
      </c>
      <c r="J106" s="109">
        <f t="shared" si="11"/>
        <v>16560</v>
      </c>
    </row>
    <row r="107" spans="1:10">
      <c r="A107" s="284"/>
      <c r="B107" s="122">
        <v>103</v>
      </c>
      <c r="C107" s="109">
        <v>302200</v>
      </c>
      <c r="D107" s="109">
        <v>377800</v>
      </c>
      <c r="E107" s="109">
        <v>414300</v>
      </c>
      <c r="F107" s="109">
        <v>426100</v>
      </c>
      <c r="G107" s="110" t="s">
        <v>98</v>
      </c>
      <c r="H107" s="109">
        <f t="shared" si="9"/>
        <v>12088</v>
      </c>
      <c r="I107" s="109">
        <f t="shared" si="10"/>
        <v>15112</v>
      </c>
      <c r="J107" s="109">
        <f t="shared" si="11"/>
        <v>16572</v>
      </c>
    </row>
    <row r="108" spans="1:10">
      <c r="A108" s="284"/>
      <c r="B108" s="122">
        <v>104</v>
      </c>
      <c r="C108" s="109">
        <v>302600</v>
      </c>
      <c r="D108" s="109">
        <v>378700</v>
      </c>
      <c r="E108" s="109">
        <v>414500</v>
      </c>
      <c r="F108" s="109">
        <v>426300</v>
      </c>
      <c r="G108" s="110" t="s">
        <v>98</v>
      </c>
      <c r="H108" s="109">
        <f t="shared" si="9"/>
        <v>12104</v>
      </c>
      <c r="I108" s="109">
        <f t="shared" si="10"/>
        <v>15148</v>
      </c>
      <c r="J108" s="109">
        <f t="shared" si="11"/>
        <v>16580</v>
      </c>
    </row>
    <row r="109" spans="1:10">
      <c r="A109" s="284"/>
      <c r="B109" s="122">
        <v>105</v>
      </c>
      <c r="C109" s="109">
        <v>302800</v>
      </c>
      <c r="D109" s="109">
        <v>379500</v>
      </c>
      <c r="E109" s="109">
        <v>414700</v>
      </c>
      <c r="F109" s="109">
        <v>426500</v>
      </c>
      <c r="G109" s="110" t="s">
        <v>98</v>
      </c>
      <c r="H109" s="109">
        <f t="shared" si="9"/>
        <v>12112</v>
      </c>
      <c r="I109" s="109">
        <f t="shared" si="10"/>
        <v>15180</v>
      </c>
      <c r="J109" s="109">
        <f t="shared" si="11"/>
        <v>16588</v>
      </c>
    </row>
    <row r="110" spans="1:10">
      <c r="A110" s="284"/>
      <c r="B110" s="122">
        <v>106</v>
      </c>
      <c r="C110" s="109">
        <v>303100</v>
      </c>
      <c r="D110" s="109">
        <v>380400</v>
      </c>
      <c r="E110" s="109">
        <v>415000</v>
      </c>
      <c r="F110" s="109" t="s">
        <v>98</v>
      </c>
      <c r="G110" s="110" t="s">
        <v>98</v>
      </c>
      <c r="H110" s="109">
        <f t="shared" si="9"/>
        <v>12124</v>
      </c>
      <c r="I110" s="109">
        <f t="shared" si="10"/>
        <v>15216</v>
      </c>
      <c r="J110" s="109">
        <f t="shared" si="11"/>
        <v>16600</v>
      </c>
    </row>
    <row r="111" spans="1:10">
      <c r="A111" s="284"/>
      <c r="B111" s="122">
        <v>107</v>
      </c>
      <c r="C111" s="109">
        <v>303400</v>
      </c>
      <c r="D111" s="109">
        <v>381300</v>
      </c>
      <c r="E111" s="109">
        <v>415300</v>
      </c>
      <c r="F111" s="109" t="s">
        <v>98</v>
      </c>
      <c r="G111" s="110" t="s">
        <v>98</v>
      </c>
      <c r="H111" s="109">
        <f t="shared" si="9"/>
        <v>12136</v>
      </c>
      <c r="I111" s="109">
        <f t="shared" si="10"/>
        <v>15252</v>
      </c>
      <c r="J111" s="109">
        <f t="shared" si="11"/>
        <v>16612</v>
      </c>
    </row>
    <row r="112" spans="1:10">
      <c r="A112" s="284"/>
      <c r="B112" s="122">
        <v>108</v>
      </c>
      <c r="C112" s="109">
        <v>303600</v>
      </c>
      <c r="D112" s="109">
        <v>382200</v>
      </c>
      <c r="E112" s="109">
        <v>415500</v>
      </c>
      <c r="F112" s="109" t="s">
        <v>98</v>
      </c>
      <c r="G112" s="110" t="s">
        <v>98</v>
      </c>
      <c r="H112" s="109">
        <f t="shared" si="9"/>
        <v>12144</v>
      </c>
      <c r="I112" s="109">
        <f t="shared" si="10"/>
        <v>15288</v>
      </c>
      <c r="J112" s="109">
        <f t="shared" si="11"/>
        <v>16620</v>
      </c>
    </row>
    <row r="113" spans="1:10">
      <c r="A113" s="284"/>
      <c r="B113" s="122">
        <v>109</v>
      </c>
      <c r="C113" s="109">
        <v>303800</v>
      </c>
      <c r="D113" s="111">
        <v>383000</v>
      </c>
      <c r="E113" s="109">
        <v>415700</v>
      </c>
      <c r="F113" s="109" t="s">
        <v>98</v>
      </c>
      <c r="G113" s="110" t="s">
        <v>98</v>
      </c>
      <c r="H113" s="109">
        <f t="shared" si="9"/>
        <v>12152</v>
      </c>
      <c r="I113" s="109">
        <f t="shared" si="10"/>
        <v>15320</v>
      </c>
      <c r="J113" s="109">
        <f t="shared" si="11"/>
        <v>16628</v>
      </c>
    </row>
    <row r="114" spans="1:10">
      <c r="A114" s="284"/>
      <c r="B114" s="122">
        <v>110</v>
      </c>
      <c r="C114" s="109">
        <v>304000</v>
      </c>
      <c r="D114" s="109">
        <v>384000</v>
      </c>
      <c r="E114" s="109">
        <v>416000</v>
      </c>
      <c r="F114" s="109" t="s">
        <v>98</v>
      </c>
      <c r="G114" s="110" t="s">
        <v>98</v>
      </c>
      <c r="H114" s="109">
        <f t="shared" si="9"/>
        <v>12160</v>
      </c>
      <c r="I114" s="109">
        <f t="shared" si="10"/>
        <v>15360</v>
      </c>
      <c r="J114" s="109">
        <f t="shared" si="11"/>
        <v>16640</v>
      </c>
    </row>
    <row r="115" spans="1:10">
      <c r="A115" s="284"/>
      <c r="B115" s="122">
        <v>111</v>
      </c>
      <c r="C115" s="109">
        <v>304300</v>
      </c>
      <c r="D115" s="109">
        <v>384900</v>
      </c>
      <c r="E115" s="109">
        <v>416300</v>
      </c>
      <c r="F115" s="109" t="s">
        <v>98</v>
      </c>
      <c r="G115" s="110" t="s">
        <v>98</v>
      </c>
      <c r="H115" s="109">
        <f t="shared" si="9"/>
        <v>12172</v>
      </c>
      <c r="I115" s="109">
        <f t="shared" si="10"/>
        <v>15396</v>
      </c>
      <c r="J115" s="109">
        <f t="shared" si="11"/>
        <v>16652</v>
      </c>
    </row>
    <row r="116" spans="1:10">
      <c r="A116" s="284"/>
      <c r="B116" s="122">
        <v>112</v>
      </c>
      <c r="C116" s="109">
        <v>304600</v>
      </c>
      <c r="D116" s="109">
        <v>385800</v>
      </c>
      <c r="E116" s="109">
        <v>416500</v>
      </c>
      <c r="F116" s="109" t="s">
        <v>98</v>
      </c>
      <c r="G116" s="110" t="s">
        <v>98</v>
      </c>
      <c r="H116" s="109">
        <f t="shared" si="9"/>
        <v>12184</v>
      </c>
      <c r="I116" s="109">
        <f t="shared" si="10"/>
        <v>15432</v>
      </c>
      <c r="J116" s="109">
        <f t="shared" si="11"/>
        <v>16660</v>
      </c>
    </row>
    <row r="117" spans="1:10">
      <c r="A117" s="284"/>
      <c r="B117" s="122">
        <v>113</v>
      </c>
      <c r="C117" s="109">
        <v>304800</v>
      </c>
      <c r="D117" s="109">
        <v>386400</v>
      </c>
      <c r="E117" s="109">
        <v>416700</v>
      </c>
      <c r="F117" s="109" t="s">
        <v>98</v>
      </c>
      <c r="G117" s="110" t="s">
        <v>98</v>
      </c>
      <c r="H117" s="109">
        <f t="shared" si="9"/>
        <v>12192</v>
      </c>
      <c r="I117" s="109">
        <f t="shared" si="10"/>
        <v>15456</v>
      </c>
      <c r="J117" s="109">
        <f t="shared" si="11"/>
        <v>16668</v>
      </c>
    </row>
    <row r="118" spans="1:10">
      <c r="A118" s="284"/>
      <c r="B118" s="122">
        <v>114</v>
      </c>
      <c r="C118" s="109">
        <v>305000</v>
      </c>
      <c r="D118" s="109">
        <v>387300</v>
      </c>
      <c r="E118" s="109">
        <v>417000</v>
      </c>
      <c r="F118" s="109" t="s">
        <v>98</v>
      </c>
      <c r="G118" s="110" t="s">
        <v>98</v>
      </c>
      <c r="H118" s="109">
        <f t="shared" si="9"/>
        <v>12200</v>
      </c>
      <c r="I118" s="109">
        <f t="shared" si="10"/>
        <v>15492</v>
      </c>
      <c r="J118" s="109">
        <f t="shared" si="11"/>
        <v>16680</v>
      </c>
    </row>
    <row r="119" spans="1:10">
      <c r="A119" s="284"/>
      <c r="B119" s="122">
        <v>115</v>
      </c>
      <c r="C119" s="109">
        <v>305200</v>
      </c>
      <c r="D119" s="109">
        <v>388200</v>
      </c>
      <c r="E119" s="109">
        <v>417300</v>
      </c>
      <c r="F119" s="109" t="s">
        <v>98</v>
      </c>
      <c r="G119" s="110" t="s">
        <v>98</v>
      </c>
      <c r="H119" s="109">
        <f t="shared" si="9"/>
        <v>12208</v>
      </c>
      <c r="I119" s="109">
        <f t="shared" si="10"/>
        <v>15528</v>
      </c>
      <c r="J119" s="109">
        <f t="shared" si="11"/>
        <v>16692</v>
      </c>
    </row>
    <row r="120" spans="1:10">
      <c r="A120" s="284"/>
      <c r="B120" s="122">
        <v>116</v>
      </c>
      <c r="C120" s="109">
        <v>305500</v>
      </c>
      <c r="D120" s="109">
        <v>389100</v>
      </c>
      <c r="E120" s="109">
        <v>417500</v>
      </c>
      <c r="F120" s="109" t="s">
        <v>98</v>
      </c>
      <c r="G120" s="110" t="s">
        <v>98</v>
      </c>
      <c r="H120" s="109">
        <f t="shared" si="9"/>
        <v>12220</v>
      </c>
      <c r="I120" s="109">
        <f t="shared" si="10"/>
        <v>15564</v>
      </c>
      <c r="J120" s="109">
        <f t="shared" si="11"/>
        <v>16700</v>
      </c>
    </row>
    <row r="121" spans="1:10">
      <c r="A121" s="284"/>
      <c r="B121" s="122">
        <v>117</v>
      </c>
      <c r="C121" s="109">
        <v>305800</v>
      </c>
      <c r="D121" s="109">
        <v>389900</v>
      </c>
      <c r="E121" s="109">
        <v>417700</v>
      </c>
      <c r="F121" s="109" t="s">
        <v>98</v>
      </c>
      <c r="G121" s="110" t="s">
        <v>98</v>
      </c>
      <c r="H121" s="109">
        <f t="shared" si="9"/>
        <v>12232</v>
      </c>
      <c r="I121" s="109">
        <f t="shared" si="10"/>
        <v>15596</v>
      </c>
      <c r="J121" s="109">
        <f t="shared" si="11"/>
        <v>16708</v>
      </c>
    </row>
    <row r="122" spans="1:10">
      <c r="A122" s="284"/>
      <c r="B122" s="122">
        <v>118</v>
      </c>
      <c r="C122" s="109">
        <v>306000</v>
      </c>
      <c r="D122" s="109">
        <v>390600</v>
      </c>
      <c r="E122" s="109" t="s">
        <v>98</v>
      </c>
      <c r="F122" s="109" t="s">
        <v>98</v>
      </c>
      <c r="G122" s="110" t="s">
        <v>98</v>
      </c>
      <c r="H122" s="109">
        <f t="shared" ref="H122:I129" si="12">C122*0.04</f>
        <v>12240</v>
      </c>
      <c r="I122" s="109">
        <f t="shared" si="12"/>
        <v>15624</v>
      </c>
      <c r="J122" s="109"/>
    </row>
    <row r="123" spans="1:10">
      <c r="A123" s="284"/>
      <c r="B123" s="122">
        <v>119</v>
      </c>
      <c r="C123" s="109">
        <v>306300</v>
      </c>
      <c r="D123" s="109">
        <v>391400</v>
      </c>
      <c r="E123" s="109" t="s">
        <v>98</v>
      </c>
      <c r="F123" s="109" t="s">
        <v>98</v>
      </c>
      <c r="G123" s="110" t="s">
        <v>98</v>
      </c>
      <c r="H123" s="109">
        <f t="shared" si="12"/>
        <v>12252</v>
      </c>
      <c r="I123" s="109">
        <f t="shared" si="12"/>
        <v>15656</v>
      </c>
      <c r="J123" s="109"/>
    </row>
    <row r="124" spans="1:10">
      <c r="A124" s="284"/>
      <c r="B124" s="122">
        <v>120</v>
      </c>
      <c r="C124" s="109">
        <v>306600</v>
      </c>
      <c r="D124" s="109">
        <v>392200</v>
      </c>
      <c r="E124" s="109" t="s">
        <v>98</v>
      </c>
      <c r="F124" s="109" t="s">
        <v>98</v>
      </c>
      <c r="G124" s="110" t="s">
        <v>98</v>
      </c>
      <c r="H124" s="109">
        <f t="shared" si="12"/>
        <v>12264</v>
      </c>
      <c r="I124" s="109">
        <f t="shared" si="12"/>
        <v>15688</v>
      </c>
      <c r="J124" s="109"/>
    </row>
    <row r="125" spans="1:10">
      <c r="A125" s="284"/>
      <c r="B125" s="122">
        <v>121</v>
      </c>
      <c r="C125" s="109">
        <v>306800</v>
      </c>
      <c r="D125" s="109">
        <v>392800</v>
      </c>
      <c r="E125" s="109" t="s">
        <v>98</v>
      </c>
      <c r="F125" s="109" t="s">
        <v>98</v>
      </c>
      <c r="G125" s="110" t="s">
        <v>98</v>
      </c>
      <c r="H125" s="109">
        <f t="shared" si="12"/>
        <v>12272</v>
      </c>
      <c r="I125" s="109">
        <f t="shared" si="12"/>
        <v>15712</v>
      </c>
      <c r="J125" s="109"/>
    </row>
    <row r="126" spans="1:10">
      <c r="A126" s="284"/>
      <c r="B126" s="122">
        <v>122</v>
      </c>
      <c r="C126" s="109">
        <v>307000</v>
      </c>
      <c r="D126" s="109">
        <v>393600</v>
      </c>
      <c r="E126" s="109" t="s">
        <v>98</v>
      </c>
      <c r="F126" s="109" t="s">
        <v>98</v>
      </c>
      <c r="G126" s="110" t="s">
        <v>98</v>
      </c>
      <c r="H126" s="109">
        <f t="shared" si="12"/>
        <v>12280</v>
      </c>
      <c r="I126" s="109">
        <f t="shared" si="12"/>
        <v>15744</v>
      </c>
      <c r="J126" s="109"/>
    </row>
    <row r="127" spans="1:10">
      <c r="A127" s="284"/>
      <c r="B127" s="122">
        <v>123</v>
      </c>
      <c r="C127" s="109">
        <v>307200</v>
      </c>
      <c r="D127" s="109">
        <v>394300</v>
      </c>
      <c r="E127" s="109" t="s">
        <v>98</v>
      </c>
      <c r="F127" s="109" t="s">
        <v>98</v>
      </c>
      <c r="G127" s="110" t="s">
        <v>98</v>
      </c>
      <c r="H127" s="109">
        <f t="shared" si="12"/>
        <v>12288</v>
      </c>
      <c r="I127" s="109">
        <f t="shared" si="12"/>
        <v>15772</v>
      </c>
      <c r="J127" s="109"/>
    </row>
    <row r="128" spans="1:10">
      <c r="A128" s="284"/>
      <c r="B128" s="122">
        <v>124</v>
      </c>
      <c r="C128" s="109">
        <v>307500</v>
      </c>
      <c r="D128" s="109">
        <v>395000</v>
      </c>
      <c r="E128" s="109" t="s">
        <v>98</v>
      </c>
      <c r="F128" s="109" t="s">
        <v>98</v>
      </c>
      <c r="G128" s="110" t="s">
        <v>98</v>
      </c>
      <c r="H128" s="109">
        <f t="shared" si="12"/>
        <v>12300</v>
      </c>
      <c r="I128" s="109">
        <f t="shared" si="12"/>
        <v>15800</v>
      </c>
      <c r="J128" s="109"/>
    </row>
    <row r="129" spans="1:10">
      <c r="A129" s="284"/>
      <c r="B129" s="122">
        <v>125</v>
      </c>
      <c r="C129" s="109">
        <v>307800</v>
      </c>
      <c r="D129" s="109">
        <v>395600</v>
      </c>
      <c r="E129" s="109" t="s">
        <v>98</v>
      </c>
      <c r="F129" s="109" t="s">
        <v>98</v>
      </c>
      <c r="G129" s="110" t="s">
        <v>98</v>
      </c>
      <c r="H129" s="109">
        <f t="shared" si="12"/>
        <v>12312</v>
      </c>
      <c r="I129" s="109">
        <f t="shared" si="12"/>
        <v>15824</v>
      </c>
      <c r="J129" s="109"/>
    </row>
    <row r="130" spans="1:10">
      <c r="A130" s="284"/>
      <c r="B130" s="122">
        <v>126</v>
      </c>
      <c r="C130" s="109" t="s">
        <v>98</v>
      </c>
      <c r="D130" s="109">
        <v>396300</v>
      </c>
      <c r="E130" s="109" t="s">
        <v>98</v>
      </c>
      <c r="F130" s="109" t="s">
        <v>98</v>
      </c>
      <c r="G130" s="110" t="s">
        <v>98</v>
      </c>
      <c r="H130" s="109"/>
      <c r="I130" s="109">
        <f t="shared" ref="I130:I161" si="13">D130*0.04</f>
        <v>15852</v>
      </c>
      <c r="J130" s="109"/>
    </row>
    <row r="131" spans="1:10">
      <c r="A131" s="284"/>
      <c r="B131" s="122">
        <v>127</v>
      </c>
      <c r="C131" s="109" t="s">
        <v>98</v>
      </c>
      <c r="D131" s="109">
        <v>396800</v>
      </c>
      <c r="E131" s="109" t="s">
        <v>98</v>
      </c>
      <c r="F131" s="109" t="s">
        <v>98</v>
      </c>
      <c r="G131" s="110" t="s">
        <v>98</v>
      </c>
      <c r="H131" s="109"/>
      <c r="I131" s="109">
        <f t="shared" si="13"/>
        <v>15872</v>
      </c>
      <c r="J131" s="109"/>
    </row>
    <row r="132" spans="1:10">
      <c r="A132" s="284"/>
      <c r="B132" s="122">
        <v>128</v>
      </c>
      <c r="C132" s="109" t="s">
        <v>98</v>
      </c>
      <c r="D132" s="109">
        <v>397400</v>
      </c>
      <c r="E132" s="109" t="s">
        <v>98</v>
      </c>
      <c r="F132" s="109" t="s">
        <v>98</v>
      </c>
      <c r="G132" s="110" t="s">
        <v>98</v>
      </c>
      <c r="H132" s="109"/>
      <c r="I132" s="109">
        <f t="shared" si="13"/>
        <v>15896</v>
      </c>
      <c r="J132" s="109"/>
    </row>
    <row r="133" spans="1:10">
      <c r="A133" s="284"/>
      <c r="B133" s="122">
        <v>129</v>
      </c>
      <c r="C133" s="109" t="s">
        <v>98</v>
      </c>
      <c r="D133" s="109">
        <v>398100</v>
      </c>
      <c r="E133" s="109" t="s">
        <v>98</v>
      </c>
      <c r="F133" s="109" t="s">
        <v>98</v>
      </c>
      <c r="G133" s="110" t="s">
        <v>98</v>
      </c>
      <c r="H133" s="109"/>
      <c r="I133" s="109">
        <f t="shared" si="13"/>
        <v>15924</v>
      </c>
      <c r="J133" s="109"/>
    </row>
    <row r="134" spans="1:10">
      <c r="A134" s="284"/>
      <c r="B134" s="122">
        <v>130</v>
      </c>
      <c r="C134" s="109" t="s">
        <v>98</v>
      </c>
      <c r="D134" s="109">
        <v>398700</v>
      </c>
      <c r="E134" s="109" t="s">
        <v>98</v>
      </c>
      <c r="F134" s="109" t="s">
        <v>98</v>
      </c>
      <c r="G134" s="110" t="s">
        <v>98</v>
      </c>
      <c r="H134" s="109"/>
      <c r="I134" s="109">
        <f t="shared" si="13"/>
        <v>15948</v>
      </c>
      <c r="J134" s="109"/>
    </row>
    <row r="135" spans="1:10">
      <c r="A135" s="284"/>
      <c r="B135" s="122">
        <v>131</v>
      </c>
      <c r="C135" s="109" t="s">
        <v>98</v>
      </c>
      <c r="D135" s="109">
        <v>399200</v>
      </c>
      <c r="E135" s="109" t="s">
        <v>98</v>
      </c>
      <c r="F135" s="109" t="s">
        <v>98</v>
      </c>
      <c r="G135" s="110" t="s">
        <v>98</v>
      </c>
      <c r="H135" s="109"/>
      <c r="I135" s="109">
        <f t="shared" si="13"/>
        <v>15968</v>
      </c>
      <c r="J135" s="109"/>
    </row>
    <row r="136" spans="1:10">
      <c r="A136" s="284"/>
      <c r="B136" s="122">
        <v>132</v>
      </c>
      <c r="C136" s="109" t="s">
        <v>98</v>
      </c>
      <c r="D136" s="109">
        <v>399700</v>
      </c>
      <c r="E136" s="109" t="s">
        <v>98</v>
      </c>
      <c r="F136" s="109" t="s">
        <v>98</v>
      </c>
      <c r="G136" s="110" t="s">
        <v>98</v>
      </c>
      <c r="H136" s="109"/>
      <c r="I136" s="109">
        <f t="shared" si="13"/>
        <v>15988</v>
      </c>
      <c r="J136" s="109"/>
    </row>
    <row r="137" spans="1:10">
      <c r="A137" s="284" t="s">
        <v>97</v>
      </c>
      <c r="B137" s="122">
        <v>133</v>
      </c>
      <c r="C137" s="109" t="s">
        <v>98</v>
      </c>
      <c r="D137" s="109">
        <v>400000</v>
      </c>
      <c r="E137" s="109" t="s">
        <v>98</v>
      </c>
      <c r="F137" s="109" t="s">
        <v>98</v>
      </c>
      <c r="G137" s="110" t="s">
        <v>98</v>
      </c>
      <c r="H137" s="109"/>
      <c r="I137" s="109">
        <f t="shared" si="13"/>
        <v>16000</v>
      </c>
      <c r="J137" s="109"/>
    </row>
    <row r="138" spans="1:10">
      <c r="A138" s="284"/>
      <c r="B138" s="122">
        <v>134</v>
      </c>
      <c r="C138" s="109" t="s">
        <v>98</v>
      </c>
      <c r="D138" s="109">
        <v>400300</v>
      </c>
      <c r="E138" s="109" t="s">
        <v>98</v>
      </c>
      <c r="F138" s="109" t="s">
        <v>98</v>
      </c>
      <c r="G138" s="110" t="s">
        <v>98</v>
      </c>
      <c r="H138" s="109"/>
      <c r="I138" s="109">
        <f t="shared" si="13"/>
        <v>16012</v>
      </c>
      <c r="J138" s="109"/>
    </row>
    <row r="139" spans="1:10">
      <c r="A139" s="284"/>
      <c r="B139" s="122">
        <v>135</v>
      </c>
      <c r="C139" s="109" t="s">
        <v>98</v>
      </c>
      <c r="D139" s="109">
        <v>400600</v>
      </c>
      <c r="E139" s="109" t="s">
        <v>98</v>
      </c>
      <c r="F139" s="109" t="s">
        <v>98</v>
      </c>
      <c r="G139" s="110" t="s">
        <v>98</v>
      </c>
      <c r="H139" s="109"/>
      <c r="I139" s="109">
        <f t="shared" si="13"/>
        <v>16024</v>
      </c>
      <c r="J139" s="109"/>
    </row>
    <row r="140" spans="1:10">
      <c r="A140" s="284"/>
      <c r="B140" s="122">
        <v>136</v>
      </c>
      <c r="C140" s="109" t="s">
        <v>98</v>
      </c>
      <c r="D140" s="109">
        <v>400900</v>
      </c>
      <c r="E140" s="109" t="s">
        <v>98</v>
      </c>
      <c r="F140" s="109" t="s">
        <v>98</v>
      </c>
      <c r="G140" s="110" t="s">
        <v>98</v>
      </c>
      <c r="H140" s="109"/>
      <c r="I140" s="109">
        <f t="shared" si="13"/>
        <v>16036</v>
      </c>
      <c r="J140" s="109"/>
    </row>
    <row r="141" spans="1:10">
      <c r="A141" s="284"/>
      <c r="B141" s="122">
        <v>137</v>
      </c>
      <c r="C141" s="109" t="s">
        <v>98</v>
      </c>
      <c r="D141" s="109">
        <v>401200</v>
      </c>
      <c r="E141" s="109" t="s">
        <v>98</v>
      </c>
      <c r="F141" s="109" t="s">
        <v>98</v>
      </c>
      <c r="G141" s="110" t="s">
        <v>98</v>
      </c>
      <c r="H141" s="109"/>
      <c r="I141" s="109">
        <f t="shared" si="13"/>
        <v>16048</v>
      </c>
      <c r="J141" s="109"/>
    </row>
    <row r="142" spans="1:10">
      <c r="A142" s="284"/>
      <c r="B142" s="122">
        <v>138</v>
      </c>
      <c r="C142" s="109" t="s">
        <v>98</v>
      </c>
      <c r="D142" s="109">
        <v>401500</v>
      </c>
      <c r="E142" s="109" t="s">
        <v>98</v>
      </c>
      <c r="F142" s="109" t="s">
        <v>98</v>
      </c>
      <c r="G142" s="110" t="s">
        <v>98</v>
      </c>
      <c r="H142" s="109"/>
      <c r="I142" s="109">
        <f t="shared" si="13"/>
        <v>16060</v>
      </c>
      <c r="J142" s="109"/>
    </row>
    <row r="143" spans="1:10">
      <c r="A143" s="284"/>
      <c r="B143" s="122">
        <v>139</v>
      </c>
      <c r="C143" s="109" t="s">
        <v>98</v>
      </c>
      <c r="D143" s="109">
        <v>401800</v>
      </c>
      <c r="E143" s="109" t="s">
        <v>98</v>
      </c>
      <c r="F143" s="109" t="s">
        <v>98</v>
      </c>
      <c r="G143" s="110" t="s">
        <v>98</v>
      </c>
      <c r="H143" s="109"/>
      <c r="I143" s="109">
        <f t="shared" si="13"/>
        <v>16072</v>
      </c>
      <c r="J143" s="109"/>
    </row>
    <row r="144" spans="1:10">
      <c r="A144" s="284"/>
      <c r="B144" s="122">
        <v>140</v>
      </c>
      <c r="C144" s="109" t="s">
        <v>98</v>
      </c>
      <c r="D144" s="109">
        <v>402100</v>
      </c>
      <c r="E144" s="109" t="s">
        <v>98</v>
      </c>
      <c r="F144" s="109" t="s">
        <v>98</v>
      </c>
      <c r="G144" s="110" t="s">
        <v>98</v>
      </c>
      <c r="H144" s="109"/>
      <c r="I144" s="109">
        <f t="shared" si="13"/>
        <v>16084</v>
      </c>
      <c r="J144" s="109"/>
    </row>
    <row r="145" spans="1:10">
      <c r="A145" s="284"/>
      <c r="B145" s="122">
        <v>141</v>
      </c>
      <c r="C145" s="109" t="s">
        <v>98</v>
      </c>
      <c r="D145" s="109">
        <v>402400</v>
      </c>
      <c r="E145" s="109" t="s">
        <v>98</v>
      </c>
      <c r="F145" s="109" t="s">
        <v>98</v>
      </c>
      <c r="G145" s="110" t="s">
        <v>98</v>
      </c>
      <c r="H145" s="109"/>
      <c r="I145" s="109">
        <f t="shared" si="13"/>
        <v>16096</v>
      </c>
      <c r="J145" s="109"/>
    </row>
    <row r="146" spans="1:10">
      <c r="A146" s="284"/>
      <c r="B146" s="122">
        <v>142</v>
      </c>
      <c r="C146" s="109" t="s">
        <v>98</v>
      </c>
      <c r="D146" s="109">
        <v>402700</v>
      </c>
      <c r="E146" s="109" t="s">
        <v>98</v>
      </c>
      <c r="F146" s="109" t="s">
        <v>98</v>
      </c>
      <c r="G146" s="110" t="s">
        <v>98</v>
      </c>
      <c r="H146" s="109"/>
      <c r="I146" s="109">
        <f t="shared" si="13"/>
        <v>16108</v>
      </c>
      <c r="J146" s="109"/>
    </row>
    <row r="147" spans="1:10">
      <c r="A147" s="284"/>
      <c r="B147" s="122">
        <v>143</v>
      </c>
      <c r="C147" s="109" t="s">
        <v>98</v>
      </c>
      <c r="D147" s="109">
        <v>403000</v>
      </c>
      <c r="E147" s="109" t="s">
        <v>98</v>
      </c>
      <c r="F147" s="109" t="s">
        <v>98</v>
      </c>
      <c r="G147" s="110" t="s">
        <v>98</v>
      </c>
      <c r="H147" s="109"/>
      <c r="I147" s="109">
        <f t="shared" si="13"/>
        <v>16120</v>
      </c>
      <c r="J147" s="109"/>
    </row>
    <row r="148" spans="1:10">
      <c r="A148" s="284"/>
      <c r="B148" s="122">
        <v>144</v>
      </c>
      <c r="C148" s="109" t="s">
        <v>98</v>
      </c>
      <c r="D148" s="109">
        <v>403300</v>
      </c>
      <c r="E148" s="109" t="s">
        <v>98</v>
      </c>
      <c r="F148" s="109" t="s">
        <v>98</v>
      </c>
      <c r="G148" s="110" t="s">
        <v>98</v>
      </c>
      <c r="H148" s="109"/>
      <c r="I148" s="109">
        <f t="shared" si="13"/>
        <v>16132</v>
      </c>
      <c r="J148" s="109"/>
    </row>
    <row r="149" spans="1:10">
      <c r="A149" s="284"/>
      <c r="B149" s="122">
        <v>145</v>
      </c>
      <c r="C149" s="109" t="s">
        <v>98</v>
      </c>
      <c r="D149" s="109">
        <v>403500</v>
      </c>
      <c r="E149" s="109" t="s">
        <v>98</v>
      </c>
      <c r="F149" s="109" t="s">
        <v>98</v>
      </c>
      <c r="G149" s="110" t="s">
        <v>98</v>
      </c>
      <c r="H149" s="109"/>
      <c r="I149" s="109">
        <f t="shared" si="13"/>
        <v>16140</v>
      </c>
      <c r="J149" s="109"/>
    </row>
    <row r="150" spans="1:10">
      <c r="A150" s="284"/>
      <c r="B150" s="122">
        <v>146</v>
      </c>
      <c r="C150" s="109" t="s">
        <v>98</v>
      </c>
      <c r="D150" s="109">
        <v>403800</v>
      </c>
      <c r="E150" s="109" t="s">
        <v>98</v>
      </c>
      <c r="F150" s="109" t="s">
        <v>98</v>
      </c>
      <c r="G150" s="110" t="s">
        <v>98</v>
      </c>
      <c r="H150" s="109"/>
      <c r="I150" s="109">
        <f t="shared" si="13"/>
        <v>16152</v>
      </c>
      <c r="J150" s="109"/>
    </row>
    <row r="151" spans="1:10">
      <c r="A151" s="284"/>
      <c r="B151" s="122">
        <v>147</v>
      </c>
      <c r="C151" s="109" t="s">
        <v>98</v>
      </c>
      <c r="D151" s="109">
        <v>404100</v>
      </c>
      <c r="E151" s="109" t="s">
        <v>98</v>
      </c>
      <c r="F151" s="109" t="s">
        <v>98</v>
      </c>
      <c r="G151" s="110" t="s">
        <v>98</v>
      </c>
      <c r="H151" s="109"/>
      <c r="I151" s="109">
        <f t="shared" si="13"/>
        <v>16164</v>
      </c>
      <c r="J151" s="109"/>
    </row>
    <row r="152" spans="1:10">
      <c r="A152" s="284"/>
      <c r="B152" s="122">
        <v>148</v>
      </c>
      <c r="C152" s="109" t="s">
        <v>98</v>
      </c>
      <c r="D152" s="109">
        <v>404300</v>
      </c>
      <c r="E152" s="109" t="s">
        <v>98</v>
      </c>
      <c r="F152" s="109" t="s">
        <v>98</v>
      </c>
      <c r="G152" s="110" t="s">
        <v>98</v>
      </c>
      <c r="H152" s="109"/>
      <c r="I152" s="109">
        <f t="shared" si="13"/>
        <v>16172</v>
      </c>
      <c r="J152" s="109"/>
    </row>
    <row r="153" spans="1:10">
      <c r="A153" s="284"/>
      <c r="B153" s="122">
        <v>149</v>
      </c>
      <c r="C153" s="109" t="s">
        <v>98</v>
      </c>
      <c r="D153" s="109">
        <v>404500</v>
      </c>
      <c r="E153" s="109" t="s">
        <v>98</v>
      </c>
      <c r="F153" s="109" t="s">
        <v>98</v>
      </c>
      <c r="G153" s="110" t="s">
        <v>98</v>
      </c>
      <c r="H153" s="109"/>
      <c r="I153" s="109">
        <f t="shared" si="13"/>
        <v>16180</v>
      </c>
      <c r="J153" s="109"/>
    </row>
    <row r="154" spans="1:10">
      <c r="A154" s="284"/>
      <c r="B154" s="122">
        <v>150</v>
      </c>
      <c r="C154" s="109" t="s">
        <v>98</v>
      </c>
      <c r="D154" s="109">
        <v>404800</v>
      </c>
      <c r="E154" s="109" t="s">
        <v>98</v>
      </c>
      <c r="F154" s="109" t="s">
        <v>98</v>
      </c>
      <c r="G154" s="110" t="s">
        <v>98</v>
      </c>
      <c r="H154" s="109"/>
      <c r="I154" s="109">
        <f t="shared" si="13"/>
        <v>16192</v>
      </c>
      <c r="J154" s="109"/>
    </row>
    <row r="155" spans="1:10">
      <c r="A155" s="284"/>
      <c r="B155" s="122">
        <v>151</v>
      </c>
      <c r="C155" s="109" t="s">
        <v>98</v>
      </c>
      <c r="D155" s="109">
        <v>405100</v>
      </c>
      <c r="E155" s="109" t="s">
        <v>98</v>
      </c>
      <c r="F155" s="109" t="s">
        <v>98</v>
      </c>
      <c r="G155" s="110" t="s">
        <v>98</v>
      </c>
      <c r="H155" s="109"/>
      <c r="I155" s="109">
        <f t="shared" si="13"/>
        <v>16204</v>
      </c>
      <c r="J155" s="109"/>
    </row>
    <row r="156" spans="1:10">
      <c r="A156" s="284"/>
      <c r="B156" s="122">
        <v>152</v>
      </c>
      <c r="C156" s="109" t="s">
        <v>98</v>
      </c>
      <c r="D156" s="109">
        <v>405300</v>
      </c>
      <c r="E156" s="109" t="s">
        <v>98</v>
      </c>
      <c r="F156" s="109" t="s">
        <v>98</v>
      </c>
      <c r="G156" s="110" t="s">
        <v>98</v>
      </c>
      <c r="H156" s="109"/>
      <c r="I156" s="109">
        <f t="shared" si="13"/>
        <v>16212</v>
      </c>
      <c r="J156" s="109"/>
    </row>
    <row r="157" spans="1:10">
      <c r="A157" s="284"/>
      <c r="B157" s="122">
        <v>153</v>
      </c>
      <c r="C157" s="109" t="s">
        <v>98</v>
      </c>
      <c r="D157" s="109">
        <v>405500</v>
      </c>
      <c r="E157" s="109" t="s">
        <v>98</v>
      </c>
      <c r="F157" s="109" t="s">
        <v>98</v>
      </c>
      <c r="G157" s="110" t="s">
        <v>98</v>
      </c>
      <c r="H157" s="109"/>
      <c r="I157" s="109">
        <f t="shared" si="13"/>
        <v>16220</v>
      </c>
      <c r="J157" s="109"/>
    </row>
    <row r="158" spans="1:10">
      <c r="A158" s="284"/>
      <c r="B158" s="122">
        <v>154</v>
      </c>
      <c r="C158" s="109" t="s">
        <v>98</v>
      </c>
      <c r="D158" s="109">
        <v>405800</v>
      </c>
      <c r="E158" s="109" t="s">
        <v>98</v>
      </c>
      <c r="F158" s="109" t="s">
        <v>98</v>
      </c>
      <c r="G158" s="110" t="s">
        <v>98</v>
      </c>
      <c r="H158" s="109"/>
      <c r="I158" s="109">
        <f t="shared" si="13"/>
        <v>16232</v>
      </c>
      <c r="J158" s="109"/>
    </row>
    <row r="159" spans="1:10">
      <c r="A159" s="284"/>
      <c r="B159" s="122">
        <v>155</v>
      </c>
      <c r="C159" s="109" t="s">
        <v>98</v>
      </c>
      <c r="D159" s="109">
        <v>406100</v>
      </c>
      <c r="E159" s="109" t="s">
        <v>98</v>
      </c>
      <c r="F159" s="109" t="s">
        <v>98</v>
      </c>
      <c r="G159" s="110" t="s">
        <v>98</v>
      </c>
      <c r="H159" s="109"/>
      <c r="I159" s="109">
        <f t="shared" si="13"/>
        <v>16244</v>
      </c>
      <c r="J159" s="109"/>
    </row>
    <row r="160" spans="1:10">
      <c r="A160" s="284"/>
      <c r="B160" s="122">
        <v>156</v>
      </c>
      <c r="C160" s="109" t="s">
        <v>98</v>
      </c>
      <c r="D160" s="109">
        <v>406300</v>
      </c>
      <c r="E160" s="109" t="s">
        <v>98</v>
      </c>
      <c r="F160" s="109" t="s">
        <v>98</v>
      </c>
      <c r="G160" s="110" t="s">
        <v>98</v>
      </c>
      <c r="H160" s="109"/>
      <c r="I160" s="109">
        <f t="shared" si="13"/>
        <v>16252</v>
      </c>
      <c r="J160" s="109"/>
    </row>
    <row r="161" spans="1:10">
      <c r="A161" s="285"/>
      <c r="B161" s="122">
        <v>157</v>
      </c>
      <c r="C161" s="109" t="s">
        <v>98</v>
      </c>
      <c r="D161" s="109">
        <v>406500</v>
      </c>
      <c r="E161" s="109" t="s">
        <v>98</v>
      </c>
      <c r="F161" s="109" t="s">
        <v>98</v>
      </c>
      <c r="G161" s="110" t="s">
        <v>98</v>
      </c>
      <c r="H161" s="109"/>
      <c r="I161" s="109">
        <f t="shared" si="13"/>
        <v>16260</v>
      </c>
      <c r="J161" s="109"/>
    </row>
    <row r="162" spans="1:10" ht="26.4">
      <c r="A162" s="281" t="s">
        <v>99</v>
      </c>
      <c r="B162" s="112"/>
      <c r="C162" s="113" t="s">
        <v>100</v>
      </c>
      <c r="D162" s="113" t="s">
        <v>100</v>
      </c>
      <c r="E162" s="113" t="s">
        <v>100</v>
      </c>
      <c r="F162" s="113" t="s">
        <v>100</v>
      </c>
      <c r="G162" s="114" t="s">
        <v>100</v>
      </c>
      <c r="H162" s="113"/>
      <c r="I162" s="113"/>
      <c r="J162" s="113"/>
    </row>
    <row r="163" spans="1:10">
      <c r="A163" s="282"/>
      <c r="B163" s="115"/>
      <c r="C163" s="116" t="s">
        <v>96</v>
      </c>
      <c r="D163" s="116" t="s">
        <v>96</v>
      </c>
      <c r="E163" s="116" t="s">
        <v>96</v>
      </c>
      <c r="F163" s="116" t="s">
        <v>96</v>
      </c>
      <c r="G163" s="117" t="s">
        <v>96</v>
      </c>
      <c r="H163" s="116"/>
      <c r="I163" s="116"/>
      <c r="J163" s="116"/>
    </row>
    <row r="164" spans="1:10" ht="13.8" thickBot="1">
      <c r="A164" s="283"/>
      <c r="B164" s="118"/>
      <c r="C164" s="119">
        <v>226200</v>
      </c>
      <c r="D164" s="119">
        <v>272100</v>
      </c>
      <c r="E164" s="119">
        <v>299100</v>
      </c>
      <c r="F164" s="119">
        <v>325500</v>
      </c>
      <c r="G164" s="120">
        <v>406600</v>
      </c>
      <c r="H164" s="119"/>
      <c r="I164" s="119"/>
      <c r="J164" s="119"/>
    </row>
    <row r="165" spans="1:10">
      <c r="A165" s="121"/>
      <c r="B165" s="121"/>
    </row>
    <row r="166" spans="1:10">
      <c r="A166" s="121"/>
      <c r="B166" s="121"/>
    </row>
    <row r="167" spans="1:10">
      <c r="A167" s="121"/>
      <c r="B167" s="121"/>
    </row>
  </sheetData>
  <sheetProtection sheet="1" objects="1" scenarios="1" selectLockedCells="1"/>
  <mergeCells count="6">
    <mergeCell ref="A162:A164"/>
    <mergeCell ref="A137:A161"/>
    <mergeCell ref="A93:A136"/>
    <mergeCell ref="A49:A92"/>
    <mergeCell ref="A2:A3"/>
    <mergeCell ref="A4:A48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A7473-D5F7-4A85-A3D7-720030BC59C6}">
  <dimension ref="A1:J175"/>
  <sheetViews>
    <sheetView topLeftCell="A4" workbookViewId="0">
      <selection activeCell="I9" sqref="I9"/>
    </sheetView>
  </sheetViews>
  <sheetFormatPr defaultRowHeight="13.2"/>
  <cols>
    <col min="1" max="1" width="5.6640625" customWidth="1"/>
    <col min="2" max="2" width="4.6640625" customWidth="1"/>
    <col min="3" max="7" width="15.88671875" customWidth="1"/>
    <col min="8" max="8" width="15.88671875" style="102" customWidth="1"/>
    <col min="9" max="10" width="15.88671875" style="101" customWidth="1"/>
  </cols>
  <sheetData>
    <row r="1" spans="1:10" ht="15" thickBot="1">
      <c r="A1" s="56" t="s">
        <v>102</v>
      </c>
      <c r="B1" s="56"/>
    </row>
    <row r="2" spans="1:10">
      <c r="A2" s="290" t="s">
        <v>83</v>
      </c>
      <c r="B2" s="58"/>
      <c r="C2" s="127">
        <v>1</v>
      </c>
      <c r="D2" s="127">
        <v>2</v>
      </c>
      <c r="E2" s="127" t="s">
        <v>104</v>
      </c>
      <c r="F2" s="127">
        <v>3</v>
      </c>
      <c r="G2" s="128">
        <v>4</v>
      </c>
      <c r="H2" s="127" t="s">
        <v>160</v>
      </c>
      <c r="I2" s="127" t="s">
        <v>161</v>
      </c>
      <c r="J2" s="127" t="s">
        <v>162</v>
      </c>
    </row>
    <row r="3" spans="1:10" ht="26.4">
      <c r="A3" s="291"/>
      <c r="B3" s="59" t="s">
        <v>81</v>
      </c>
      <c r="C3" s="57" t="s">
        <v>84</v>
      </c>
      <c r="D3" s="57" t="s">
        <v>84</v>
      </c>
      <c r="E3" s="57" t="s">
        <v>84</v>
      </c>
      <c r="F3" s="57" t="s">
        <v>84</v>
      </c>
      <c r="G3" s="57" t="s">
        <v>84</v>
      </c>
      <c r="H3" s="104"/>
      <c r="I3" s="104"/>
      <c r="J3" s="104"/>
    </row>
    <row r="4" spans="1:10">
      <c r="A4" s="60"/>
      <c r="B4" s="61"/>
      <c r="C4" s="62" t="s">
        <v>85</v>
      </c>
      <c r="D4" s="62" t="s">
        <v>85</v>
      </c>
      <c r="E4" s="62" t="s">
        <v>85</v>
      </c>
      <c r="F4" s="62" t="s">
        <v>85</v>
      </c>
      <c r="G4" s="62" t="s">
        <v>85</v>
      </c>
      <c r="H4" s="107"/>
      <c r="I4" s="107"/>
      <c r="J4" s="107"/>
    </row>
    <row r="5" spans="1:10">
      <c r="A5" s="63"/>
      <c r="B5" s="211">
        <v>1</v>
      </c>
      <c r="C5" s="88">
        <v>199900</v>
      </c>
      <c r="D5" s="88">
        <v>220700</v>
      </c>
      <c r="E5" s="89">
        <v>298200</v>
      </c>
      <c r="F5" s="88">
        <v>323900</v>
      </c>
      <c r="G5" s="88">
        <v>413600</v>
      </c>
      <c r="H5" s="109">
        <f t="shared" ref="H5:H36" si="0">C5*0.04</f>
        <v>7996</v>
      </c>
      <c r="I5" s="109">
        <f t="shared" ref="I5:I36" si="1">D5*0.04</f>
        <v>8828</v>
      </c>
      <c r="J5" s="109">
        <f t="shared" ref="J5:J36" si="2">E5*0.04</f>
        <v>11928</v>
      </c>
    </row>
    <row r="6" spans="1:10">
      <c r="A6" s="63"/>
      <c r="B6" s="211">
        <v>2</v>
      </c>
      <c r="C6" s="88">
        <v>202200</v>
      </c>
      <c r="D6" s="88">
        <v>223100</v>
      </c>
      <c r="E6" s="89">
        <v>300000</v>
      </c>
      <c r="F6" s="88">
        <v>326000</v>
      </c>
      <c r="G6" s="88">
        <v>415100</v>
      </c>
      <c r="H6" s="109">
        <f t="shared" si="0"/>
        <v>8088</v>
      </c>
      <c r="I6" s="109">
        <f t="shared" si="1"/>
        <v>8924</v>
      </c>
      <c r="J6" s="109">
        <f t="shared" si="2"/>
        <v>12000</v>
      </c>
    </row>
    <row r="7" spans="1:10">
      <c r="A7" s="63"/>
      <c r="B7" s="211">
        <v>3</v>
      </c>
      <c r="C7" s="88">
        <v>204500</v>
      </c>
      <c r="D7" s="88">
        <v>225500</v>
      </c>
      <c r="E7" s="89">
        <v>301800</v>
      </c>
      <c r="F7" s="88">
        <v>328100</v>
      </c>
      <c r="G7" s="88">
        <v>416600</v>
      </c>
      <c r="H7" s="109">
        <f t="shared" si="0"/>
        <v>8180</v>
      </c>
      <c r="I7" s="109">
        <f t="shared" si="1"/>
        <v>9020</v>
      </c>
      <c r="J7" s="109">
        <f t="shared" si="2"/>
        <v>12072</v>
      </c>
    </row>
    <row r="8" spans="1:10">
      <c r="A8" s="64"/>
      <c r="B8" s="211">
        <v>4</v>
      </c>
      <c r="C8" s="88">
        <v>206700</v>
      </c>
      <c r="D8" s="88">
        <v>227900</v>
      </c>
      <c r="E8" s="89">
        <v>303600</v>
      </c>
      <c r="F8" s="88">
        <v>330200</v>
      </c>
      <c r="G8" s="88">
        <v>418000</v>
      </c>
      <c r="H8" s="109">
        <f t="shared" si="0"/>
        <v>8268</v>
      </c>
      <c r="I8" s="109">
        <f t="shared" si="1"/>
        <v>9116</v>
      </c>
      <c r="J8" s="109">
        <f t="shared" si="2"/>
        <v>12144</v>
      </c>
    </row>
    <row r="9" spans="1:10">
      <c r="A9" s="63"/>
      <c r="B9" s="211">
        <v>5</v>
      </c>
      <c r="C9" s="88">
        <v>208900</v>
      </c>
      <c r="D9" s="88">
        <v>230300</v>
      </c>
      <c r="E9" s="89">
        <v>305400</v>
      </c>
      <c r="F9" s="88">
        <v>332200</v>
      </c>
      <c r="G9" s="88">
        <v>419300</v>
      </c>
      <c r="H9" s="109">
        <f t="shared" si="0"/>
        <v>8356</v>
      </c>
      <c r="I9" s="109">
        <f t="shared" si="1"/>
        <v>9212</v>
      </c>
      <c r="J9" s="109">
        <f t="shared" si="2"/>
        <v>12216</v>
      </c>
    </row>
    <row r="10" spans="1:10">
      <c r="A10" s="63"/>
      <c r="B10" s="211">
        <v>6</v>
      </c>
      <c r="C10" s="88">
        <v>211200</v>
      </c>
      <c r="D10" s="88">
        <v>232700</v>
      </c>
      <c r="E10" s="89">
        <v>307200</v>
      </c>
      <c r="F10" s="88">
        <v>334300</v>
      </c>
      <c r="G10" s="88">
        <v>420700</v>
      </c>
      <c r="H10" s="109">
        <f t="shared" si="0"/>
        <v>8448</v>
      </c>
      <c r="I10" s="109">
        <f t="shared" si="1"/>
        <v>9308</v>
      </c>
      <c r="J10" s="109">
        <f t="shared" si="2"/>
        <v>12288</v>
      </c>
    </row>
    <row r="11" spans="1:10">
      <c r="A11" s="63"/>
      <c r="B11" s="211">
        <v>7</v>
      </c>
      <c r="C11" s="88">
        <v>213400</v>
      </c>
      <c r="D11" s="88">
        <v>235100</v>
      </c>
      <c r="E11" s="89">
        <v>309000</v>
      </c>
      <c r="F11" s="88">
        <v>336400</v>
      </c>
      <c r="G11" s="88">
        <v>422100</v>
      </c>
      <c r="H11" s="109">
        <f t="shared" si="0"/>
        <v>8536</v>
      </c>
      <c r="I11" s="109">
        <f t="shared" si="1"/>
        <v>9404</v>
      </c>
      <c r="J11" s="109">
        <f t="shared" si="2"/>
        <v>12360</v>
      </c>
    </row>
    <row r="12" spans="1:10">
      <c r="A12" s="63"/>
      <c r="B12" s="211">
        <v>8</v>
      </c>
      <c r="C12" s="88">
        <v>215600</v>
      </c>
      <c r="D12" s="88">
        <v>237500</v>
      </c>
      <c r="E12" s="89">
        <v>310700</v>
      </c>
      <c r="F12" s="88">
        <v>338500</v>
      </c>
      <c r="G12" s="88">
        <v>423500</v>
      </c>
      <c r="H12" s="109">
        <f t="shared" si="0"/>
        <v>8624</v>
      </c>
      <c r="I12" s="109">
        <f t="shared" si="1"/>
        <v>9500</v>
      </c>
      <c r="J12" s="109">
        <f t="shared" si="2"/>
        <v>12428</v>
      </c>
    </row>
    <row r="13" spans="1:10">
      <c r="A13" s="63"/>
      <c r="B13" s="211">
        <v>9</v>
      </c>
      <c r="C13" s="88">
        <v>217800</v>
      </c>
      <c r="D13" s="88">
        <v>239900</v>
      </c>
      <c r="E13" s="89">
        <v>312400</v>
      </c>
      <c r="F13" s="88">
        <v>340500</v>
      </c>
      <c r="G13" s="88">
        <v>424900</v>
      </c>
      <c r="H13" s="109">
        <f t="shared" si="0"/>
        <v>8712</v>
      </c>
      <c r="I13" s="109">
        <f t="shared" si="1"/>
        <v>9596</v>
      </c>
      <c r="J13" s="109">
        <f t="shared" si="2"/>
        <v>12496</v>
      </c>
    </row>
    <row r="14" spans="1:10">
      <c r="A14" s="63"/>
      <c r="B14" s="211">
        <v>10</v>
      </c>
      <c r="C14" s="88">
        <v>220000</v>
      </c>
      <c r="D14" s="88">
        <v>241500</v>
      </c>
      <c r="E14" s="89">
        <v>314200</v>
      </c>
      <c r="F14" s="88">
        <v>342600</v>
      </c>
      <c r="G14" s="88">
        <v>426300</v>
      </c>
      <c r="H14" s="109">
        <f t="shared" si="0"/>
        <v>8800</v>
      </c>
      <c r="I14" s="109">
        <f t="shared" si="1"/>
        <v>9660</v>
      </c>
      <c r="J14" s="109">
        <f t="shared" si="2"/>
        <v>12568</v>
      </c>
    </row>
    <row r="15" spans="1:10">
      <c r="A15" s="63"/>
      <c r="B15" s="211">
        <v>11</v>
      </c>
      <c r="C15" s="88">
        <v>222200</v>
      </c>
      <c r="D15" s="88">
        <v>243100</v>
      </c>
      <c r="E15" s="89">
        <v>316000</v>
      </c>
      <c r="F15" s="88">
        <v>344700</v>
      </c>
      <c r="G15" s="88">
        <v>427700</v>
      </c>
      <c r="H15" s="109">
        <f t="shared" si="0"/>
        <v>8888</v>
      </c>
      <c r="I15" s="109">
        <f t="shared" si="1"/>
        <v>9724</v>
      </c>
      <c r="J15" s="109">
        <f t="shared" si="2"/>
        <v>12640</v>
      </c>
    </row>
    <row r="16" spans="1:10">
      <c r="A16" s="63"/>
      <c r="B16" s="211">
        <v>12</v>
      </c>
      <c r="C16" s="88">
        <v>224400</v>
      </c>
      <c r="D16" s="88">
        <v>244700</v>
      </c>
      <c r="E16" s="89">
        <v>317800</v>
      </c>
      <c r="F16" s="88">
        <v>346700</v>
      </c>
      <c r="G16" s="88">
        <v>429000</v>
      </c>
      <c r="H16" s="109">
        <f t="shared" si="0"/>
        <v>8976</v>
      </c>
      <c r="I16" s="109">
        <f t="shared" si="1"/>
        <v>9788</v>
      </c>
      <c r="J16" s="109">
        <f t="shared" si="2"/>
        <v>12712</v>
      </c>
    </row>
    <row r="17" spans="1:10">
      <c r="A17" s="289" t="s">
        <v>86</v>
      </c>
      <c r="B17" s="211">
        <v>13</v>
      </c>
      <c r="C17" s="88">
        <v>226600</v>
      </c>
      <c r="D17" s="88">
        <v>246300</v>
      </c>
      <c r="E17" s="89">
        <v>319700</v>
      </c>
      <c r="F17" s="88">
        <v>348700</v>
      </c>
      <c r="G17" s="88">
        <v>430300</v>
      </c>
      <c r="H17" s="109">
        <f t="shared" si="0"/>
        <v>9064</v>
      </c>
      <c r="I17" s="109">
        <f t="shared" si="1"/>
        <v>9852</v>
      </c>
      <c r="J17" s="109">
        <f t="shared" si="2"/>
        <v>12788</v>
      </c>
    </row>
    <row r="18" spans="1:10">
      <c r="A18" s="289"/>
      <c r="B18" s="211">
        <v>14</v>
      </c>
      <c r="C18" s="88">
        <v>228700</v>
      </c>
      <c r="D18" s="88">
        <v>247800</v>
      </c>
      <c r="E18" s="89">
        <v>321500</v>
      </c>
      <c r="F18" s="88">
        <v>350200</v>
      </c>
      <c r="G18" s="88">
        <v>431700</v>
      </c>
      <c r="H18" s="109">
        <f t="shared" si="0"/>
        <v>9148</v>
      </c>
      <c r="I18" s="109">
        <f t="shared" si="1"/>
        <v>9912</v>
      </c>
      <c r="J18" s="109">
        <f t="shared" si="2"/>
        <v>12860</v>
      </c>
    </row>
    <row r="19" spans="1:10">
      <c r="A19" s="289"/>
      <c r="B19" s="211">
        <v>15</v>
      </c>
      <c r="C19" s="88">
        <v>230800</v>
      </c>
      <c r="D19" s="88">
        <v>249200</v>
      </c>
      <c r="E19" s="89">
        <v>323300</v>
      </c>
      <c r="F19" s="88">
        <v>351700</v>
      </c>
      <c r="G19" s="88">
        <v>433100</v>
      </c>
      <c r="H19" s="109">
        <f t="shared" si="0"/>
        <v>9232</v>
      </c>
      <c r="I19" s="109">
        <f t="shared" si="1"/>
        <v>9968</v>
      </c>
      <c r="J19" s="109">
        <f t="shared" si="2"/>
        <v>12932</v>
      </c>
    </row>
    <row r="20" spans="1:10">
      <c r="A20" s="289"/>
      <c r="B20" s="211">
        <v>16</v>
      </c>
      <c r="C20" s="88">
        <v>232900</v>
      </c>
      <c r="D20" s="88">
        <v>250600</v>
      </c>
      <c r="E20" s="89">
        <v>325000</v>
      </c>
      <c r="F20" s="88">
        <v>353200</v>
      </c>
      <c r="G20" s="88">
        <v>434500</v>
      </c>
      <c r="H20" s="109">
        <f t="shared" si="0"/>
        <v>9316</v>
      </c>
      <c r="I20" s="109">
        <f t="shared" si="1"/>
        <v>10024</v>
      </c>
      <c r="J20" s="109">
        <f t="shared" si="2"/>
        <v>13000</v>
      </c>
    </row>
    <row r="21" spans="1:10">
      <c r="A21" s="289"/>
      <c r="B21" s="211">
        <v>17</v>
      </c>
      <c r="C21" s="88">
        <v>235000</v>
      </c>
      <c r="D21" s="88">
        <v>252000</v>
      </c>
      <c r="E21" s="89">
        <v>326600</v>
      </c>
      <c r="F21" s="88">
        <v>354600</v>
      </c>
      <c r="G21" s="88">
        <v>435700</v>
      </c>
      <c r="H21" s="109">
        <f t="shared" si="0"/>
        <v>9400</v>
      </c>
      <c r="I21" s="109">
        <f t="shared" si="1"/>
        <v>10080</v>
      </c>
      <c r="J21" s="109">
        <f t="shared" si="2"/>
        <v>13064</v>
      </c>
    </row>
    <row r="22" spans="1:10">
      <c r="A22" s="289"/>
      <c r="B22" s="211">
        <v>18</v>
      </c>
      <c r="C22" s="88">
        <v>236800</v>
      </c>
      <c r="D22" s="88">
        <v>253200</v>
      </c>
      <c r="E22" s="89">
        <v>328500</v>
      </c>
      <c r="F22" s="88">
        <v>356000</v>
      </c>
      <c r="G22" s="88">
        <v>437000</v>
      </c>
      <c r="H22" s="109">
        <f t="shared" si="0"/>
        <v>9472</v>
      </c>
      <c r="I22" s="109">
        <f t="shared" si="1"/>
        <v>10128</v>
      </c>
      <c r="J22" s="109">
        <f t="shared" si="2"/>
        <v>13140</v>
      </c>
    </row>
    <row r="23" spans="1:10">
      <c r="A23" s="289"/>
      <c r="B23" s="211">
        <v>19</v>
      </c>
      <c r="C23" s="88">
        <v>238500</v>
      </c>
      <c r="D23" s="88">
        <v>254400</v>
      </c>
      <c r="E23" s="89">
        <v>330400</v>
      </c>
      <c r="F23" s="88">
        <v>357400</v>
      </c>
      <c r="G23" s="88">
        <v>438200</v>
      </c>
      <c r="H23" s="109">
        <f t="shared" si="0"/>
        <v>9540</v>
      </c>
      <c r="I23" s="109">
        <f t="shared" si="1"/>
        <v>10176</v>
      </c>
      <c r="J23" s="109">
        <f t="shared" si="2"/>
        <v>13216</v>
      </c>
    </row>
    <row r="24" spans="1:10">
      <c r="A24" s="289"/>
      <c r="B24" s="211">
        <v>20</v>
      </c>
      <c r="C24" s="88">
        <v>240200</v>
      </c>
      <c r="D24" s="88">
        <v>255600</v>
      </c>
      <c r="E24" s="89">
        <v>332300</v>
      </c>
      <c r="F24" s="88">
        <v>358800</v>
      </c>
      <c r="G24" s="88">
        <v>439500</v>
      </c>
      <c r="H24" s="109">
        <f t="shared" si="0"/>
        <v>9608</v>
      </c>
      <c r="I24" s="109">
        <f t="shared" si="1"/>
        <v>10224</v>
      </c>
      <c r="J24" s="109">
        <f t="shared" si="2"/>
        <v>13292</v>
      </c>
    </row>
    <row r="25" spans="1:10">
      <c r="A25" s="289"/>
      <c r="B25" s="211">
        <v>21</v>
      </c>
      <c r="C25" s="88">
        <v>241900</v>
      </c>
      <c r="D25" s="88">
        <v>257000</v>
      </c>
      <c r="E25" s="89">
        <v>334100</v>
      </c>
      <c r="F25" s="88">
        <v>360200</v>
      </c>
      <c r="G25" s="88">
        <v>440600</v>
      </c>
      <c r="H25" s="109">
        <f t="shared" si="0"/>
        <v>9676</v>
      </c>
      <c r="I25" s="109">
        <f t="shared" si="1"/>
        <v>10280</v>
      </c>
      <c r="J25" s="109">
        <f t="shared" si="2"/>
        <v>13364</v>
      </c>
    </row>
    <row r="26" spans="1:10">
      <c r="A26" s="289"/>
      <c r="B26" s="211">
        <v>22</v>
      </c>
      <c r="C26" s="88">
        <v>243200</v>
      </c>
      <c r="D26" s="88">
        <v>258200</v>
      </c>
      <c r="E26" s="89">
        <v>336100</v>
      </c>
      <c r="F26" s="88">
        <v>361500</v>
      </c>
      <c r="G26" s="88">
        <v>441700</v>
      </c>
      <c r="H26" s="109">
        <f t="shared" si="0"/>
        <v>9728</v>
      </c>
      <c r="I26" s="109">
        <f t="shared" si="1"/>
        <v>10328</v>
      </c>
      <c r="J26" s="109">
        <f t="shared" si="2"/>
        <v>13444</v>
      </c>
    </row>
    <row r="27" spans="1:10">
      <c r="A27" s="289"/>
      <c r="B27" s="211">
        <v>23</v>
      </c>
      <c r="C27" s="88">
        <v>244500</v>
      </c>
      <c r="D27" s="88">
        <v>259500</v>
      </c>
      <c r="E27" s="89">
        <v>337900</v>
      </c>
      <c r="F27" s="88">
        <v>362800</v>
      </c>
      <c r="G27" s="88">
        <v>442900</v>
      </c>
      <c r="H27" s="109">
        <f t="shared" si="0"/>
        <v>9780</v>
      </c>
      <c r="I27" s="109">
        <f t="shared" si="1"/>
        <v>10380</v>
      </c>
      <c r="J27" s="109">
        <f t="shared" si="2"/>
        <v>13516</v>
      </c>
    </row>
    <row r="28" spans="1:10">
      <c r="A28" s="289"/>
      <c r="B28" s="211">
        <v>24</v>
      </c>
      <c r="C28" s="88">
        <v>245800</v>
      </c>
      <c r="D28" s="88">
        <v>260800</v>
      </c>
      <c r="E28" s="89">
        <v>339700</v>
      </c>
      <c r="F28" s="88">
        <v>364100</v>
      </c>
      <c r="G28" s="88">
        <v>444100</v>
      </c>
      <c r="H28" s="109">
        <f t="shared" si="0"/>
        <v>9832</v>
      </c>
      <c r="I28" s="109">
        <f t="shared" si="1"/>
        <v>10432</v>
      </c>
      <c r="J28" s="109">
        <f t="shared" si="2"/>
        <v>13588</v>
      </c>
    </row>
    <row r="29" spans="1:10">
      <c r="A29" s="65"/>
      <c r="B29" s="211">
        <v>25</v>
      </c>
      <c r="C29" s="88">
        <v>247000</v>
      </c>
      <c r="D29" s="88">
        <v>262100</v>
      </c>
      <c r="E29" s="89">
        <v>341400</v>
      </c>
      <c r="F29" s="88">
        <v>365300</v>
      </c>
      <c r="G29" s="88">
        <v>445400</v>
      </c>
      <c r="H29" s="109">
        <f t="shared" si="0"/>
        <v>9880</v>
      </c>
      <c r="I29" s="109">
        <f t="shared" si="1"/>
        <v>10484</v>
      </c>
      <c r="J29" s="109">
        <f t="shared" si="2"/>
        <v>13656</v>
      </c>
    </row>
    <row r="30" spans="1:10">
      <c r="A30" s="65"/>
      <c r="B30" s="211">
        <v>26</v>
      </c>
      <c r="C30" s="88">
        <v>248100</v>
      </c>
      <c r="D30" s="88">
        <v>264000</v>
      </c>
      <c r="E30" s="89">
        <v>343100</v>
      </c>
      <c r="F30" s="88">
        <v>366600</v>
      </c>
      <c r="G30" s="88">
        <v>446600</v>
      </c>
      <c r="H30" s="109">
        <f t="shared" si="0"/>
        <v>9924</v>
      </c>
      <c r="I30" s="109">
        <f t="shared" si="1"/>
        <v>10560</v>
      </c>
      <c r="J30" s="109">
        <f t="shared" si="2"/>
        <v>13724</v>
      </c>
    </row>
    <row r="31" spans="1:10">
      <c r="A31" s="65"/>
      <c r="B31" s="211">
        <v>27</v>
      </c>
      <c r="C31" s="88">
        <v>249200</v>
      </c>
      <c r="D31" s="88">
        <v>265800</v>
      </c>
      <c r="E31" s="89">
        <v>344700</v>
      </c>
      <c r="F31" s="88">
        <v>367800</v>
      </c>
      <c r="G31" s="88">
        <v>447600</v>
      </c>
      <c r="H31" s="109">
        <f t="shared" si="0"/>
        <v>9968</v>
      </c>
      <c r="I31" s="109">
        <f t="shared" si="1"/>
        <v>10632</v>
      </c>
      <c r="J31" s="109">
        <f t="shared" si="2"/>
        <v>13788</v>
      </c>
    </row>
    <row r="32" spans="1:10">
      <c r="A32" s="65"/>
      <c r="B32" s="211">
        <v>28</v>
      </c>
      <c r="C32" s="88">
        <v>250300</v>
      </c>
      <c r="D32" s="88">
        <v>267600</v>
      </c>
      <c r="E32" s="89">
        <v>346300</v>
      </c>
      <c r="F32" s="88">
        <v>369000</v>
      </c>
      <c r="G32" s="88">
        <v>448700</v>
      </c>
      <c r="H32" s="109">
        <f t="shared" si="0"/>
        <v>10012</v>
      </c>
      <c r="I32" s="109">
        <f t="shared" si="1"/>
        <v>10704</v>
      </c>
      <c r="J32" s="109">
        <f t="shared" si="2"/>
        <v>13852</v>
      </c>
    </row>
    <row r="33" spans="1:10">
      <c r="A33" s="65"/>
      <c r="B33" s="211">
        <v>29</v>
      </c>
      <c r="C33" s="88">
        <v>251500</v>
      </c>
      <c r="D33" s="88">
        <v>269300</v>
      </c>
      <c r="E33" s="89">
        <v>347900</v>
      </c>
      <c r="F33" s="88">
        <v>370200</v>
      </c>
      <c r="G33" s="88">
        <v>449900</v>
      </c>
      <c r="H33" s="109">
        <f t="shared" si="0"/>
        <v>10060</v>
      </c>
      <c r="I33" s="109">
        <f t="shared" si="1"/>
        <v>10772</v>
      </c>
      <c r="J33" s="109">
        <f t="shared" si="2"/>
        <v>13916</v>
      </c>
    </row>
    <row r="34" spans="1:10">
      <c r="A34" s="65"/>
      <c r="B34" s="211">
        <v>30</v>
      </c>
      <c r="C34" s="88">
        <v>252800</v>
      </c>
      <c r="D34" s="88">
        <v>271500</v>
      </c>
      <c r="E34" s="89">
        <v>349200</v>
      </c>
      <c r="F34" s="88">
        <v>371400</v>
      </c>
      <c r="G34" s="88">
        <v>450700</v>
      </c>
      <c r="H34" s="109">
        <f t="shared" si="0"/>
        <v>10112</v>
      </c>
      <c r="I34" s="109">
        <f t="shared" si="1"/>
        <v>10860</v>
      </c>
      <c r="J34" s="109">
        <f t="shared" si="2"/>
        <v>13968</v>
      </c>
    </row>
    <row r="35" spans="1:10">
      <c r="A35" s="65"/>
      <c r="B35" s="211">
        <v>31</v>
      </c>
      <c r="C35" s="88">
        <v>254000</v>
      </c>
      <c r="D35" s="88">
        <v>273700</v>
      </c>
      <c r="E35" s="89">
        <v>350400</v>
      </c>
      <c r="F35" s="88">
        <v>372600</v>
      </c>
      <c r="G35" s="88">
        <v>451500</v>
      </c>
      <c r="H35" s="109">
        <f t="shared" si="0"/>
        <v>10160</v>
      </c>
      <c r="I35" s="109">
        <f t="shared" si="1"/>
        <v>10948</v>
      </c>
      <c r="J35" s="109">
        <f t="shared" si="2"/>
        <v>14016</v>
      </c>
    </row>
    <row r="36" spans="1:10">
      <c r="A36" s="65"/>
      <c r="B36" s="211">
        <v>32</v>
      </c>
      <c r="C36" s="88">
        <v>255200</v>
      </c>
      <c r="D36" s="88">
        <v>275900</v>
      </c>
      <c r="E36" s="89">
        <v>351600</v>
      </c>
      <c r="F36" s="88">
        <v>373700</v>
      </c>
      <c r="G36" s="88">
        <v>452400</v>
      </c>
      <c r="H36" s="109">
        <f t="shared" si="0"/>
        <v>10208</v>
      </c>
      <c r="I36" s="109">
        <f t="shared" si="1"/>
        <v>11036</v>
      </c>
      <c r="J36" s="109">
        <f t="shared" si="2"/>
        <v>14064</v>
      </c>
    </row>
    <row r="37" spans="1:10">
      <c r="A37" s="65"/>
      <c r="B37" s="211">
        <v>33</v>
      </c>
      <c r="C37" s="88">
        <v>256300</v>
      </c>
      <c r="D37" s="88">
        <v>278100</v>
      </c>
      <c r="E37" s="89">
        <v>352900</v>
      </c>
      <c r="F37" s="88">
        <v>374800</v>
      </c>
      <c r="G37" s="88">
        <v>453300</v>
      </c>
      <c r="H37" s="109">
        <f t="shared" ref="H37:H68" si="3">C37*0.04</f>
        <v>10252</v>
      </c>
      <c r="I37" s="109">
        <f t="shared" ref="I37:I68" si="4">D37*0.04</f>
        <v>11124</v>
      </c>
      <c r="J37" s="109">
        <f t="shared" ref="J37:J68" si="5">E37*0.04</f>
        <v>14116</v>
      </c>
    </row>
    <row r="38" spans="1:10">
      <c r="A38" s="65"/>
      <c r="B38" s="211">
        <v>34</v>
      </c>
      <c r="C38" s="88">
        <v>257500</v>
      </c>
      <c r="D38" s="88">
        <v>280300</v>
      </c>
      <c r="E38" s="89">
        <v>354300</v>
      </c>
      <c r="F38" s="88">
        <v>376000</v>
      </c>
      <c r="G38" s="88">
        <v>453800</v>
      </c>
      <c r="H38" s="109">
        <f t="shared" si="3"/>
        <v>10300</v>
      </c>
      <c r="I38" s="109">
        <f t="shared" si="4"/>
        <v>11212</v>
      </c>
      <c r="J38" s="109">
        <f t="shared" si="5"/>
        <v>14172</v>
      </c>
    </row>
    <row r="39" spans="1:10">
      <c r="A39" s="65"/>
      <c r="B39" s="211">
        <v>35</v>
      </c>
      <c r="C39" s="88">
        <v>258700</v>
      </c>
      <c r="D39" s="88">
        <v>282500</v>
      </c>
      <c r="E39" s="89">
        <v>355700</v>
      </c>
      <c r="F39" s="88">
        <v>377200</v>
      </c>
      <c r="G39" s="88">
        <v>454300</v>
      </c>
      <c r="H39" s="109">
        <f t="shared" si="3"/>
        <v>10348</v>
      </c>
      <c r="I39" s="109">
        <f t="shared" si="4"/>
        <v>11300</v>
      </c>
      <c r="J39" s="109">
        <f t="shared" si="5"/>
        <v>14228</v>
      </c>
    </row>
    <row r="40" spans="1:10">
      <c r="A40" s="65"/>
      <c r="B40" s="211">
        <v>36</v>
      </c>
      <c r="C40" s="88">
        <v>259900</v>
      </c>
      <c r="D40" s="88">
        <v>284600</v>
      </c>
      <c r="E40" s="89">
        <v>357000</v>
      </c>
      <c r="F40" s="88">
        <v>378300</v>
      </c>
      <c r="G40" s="88">
        <v>454800</v>
      </c>
      <c r="H40" s="109">
        <f t="shared" si="3"/>
        <v>10396</v>
      </c>
      <c r="I40" s="109">
        <f t="shared" si="4"/>
        <v>11384</v>
      </c>
      <c r="J40" s="109">
        <f t="shared" si="5"/>
        <v>14280</v>
      </c>
    </row>
    <row r="41" spans="1:10">
      <c r="A41" s="65"/>
      <c r="B41" s="211">
        <v>37</v>
      </c>
      <c r="C41" s="88">
        <v>261100</v>
      </c>
      <c r="D41" s="88">
        <v>286600</v>
      </c>
      <c r="E41" s="89">
        <v>358300</v>
      </c>
      <c r="F41" s="88">
        <v>379400</v>
      </c>
      <c r="G41" s="88">
        <v>455300</v>
      </c>
      <c r="H41" s="109">
        <f t="shared" si="3"/>
        <v>10444</v>
      </c>
      <c r="I41" s="109">
        <f t="shared" si="4"/>
        <v>11464</v>
      </c>
      <c r="J41" s="109">
        <f t="shared" si="5"/>
        <v>14332</v>
      </c>
    </row>
    <row r="42" spans="1:10">
      <c r="A42" s="65"/>
      <c r="B42" s="211">
        <v>38</v>
      </c>
      <c r="C42" s="88">
        <v>262300</v>
      </c>
      <c r="D42" s="88">
        <v>288500</v>
      </c>
      <c r="E42" s="89">
        <v>359700</v>
      </c>
      <c r="F42" s="88">
        <v>380600</v>
      </c>
      <c r="G42" s="88"/>
      <c r="H42" s="109">
        <f t="shared" si="3"/>
        <v>10492</v>
      </c>
      <c r="I42" s="109">
        <f t="shared" si="4"/>
        <v>11540</v>
      </c>
      <c r="J42" s="109">
        <f t="shared" si="5"/>
        <v>14388</v>
      </c>
    </row>
    <row r="43" spans="1:10">
      <c r="A43" s="65"/>
      <c r="B43" s="211">
        <v>39</v>
      </c>
      <c r="C43" s="88">
        <v>263500</v>
      </c>
      <c r="D43" s="88">
        <v>290400</v>
      </c>
      <c r="E43" s="89">
        <v>361100</v>
      </c>
      <c r="F43" s="88">
        <v>381800</v>
      </c>
      <c r="G43" s="88"/>
      <c r="H43" s="109">
        <f t="shared" si="3"/>
        <v>10540</v>
      </c>
      <c r="I43" s="109">
        <f t="shared" si="4"/>
        <v>11616</v>
      </c>
      <c r="J43" s="109">
        <f t="shared" si="5"/>
        <v>14444</v>
      </c>
    </row>
    <row r="44" spans="1:10">
      <c r="A44" s="65"/>
      <c r="B44" s="211">
        <v>40</v>
      </c>
      <c r="C44" s="88">
        <v>264700</v>
      </c>
      <c r="D44" s="88">
        <v>292200</v>
      </c>
      <c r="E44" s="89">
        <v>362400</v>
      </c>
      <c r="F44" s="88">
        <v>382900</v>
      </c>
      <c r="G44" s="88"/>
      <c r="H44" s="109">
        <f t="shared" si="3"/>
        <v>10588</v>
      </c>
      <c r="I44" s="109">
        <f t="shared" si="4"/>
        <v>11688</v>
      </c>
      <c r="J44" s="109">
        <f t="shared" si="5"/>
        <v>14496</v>
      </c>
    </row>
    <row r="45" spans="1:10">
      <c r="A45" s="65"/>
      <c r="B45" s="211">
        <v>41</v>
      </c>
      <c r="C45" s="88">
        <v>265900</v>
      </c>
      <c r="D45" s="88">
        <v>294000</v>
      </c>
      <c r="E45" s="89">
        <v>363700</v>
      </c>
      <c r="F45" s="88">
        <v>384000</v>
      </c>
      <c r="G45" s="88"/>
      <c r="H45" s="109">
        <f t="shared" si="3"/>
        <v>10636</v>
      </c>
      <c r="I45" s="109">
        <f t="shared" si="4"/>
        <v>11760</v>
      </c>
      <c r="J45" s="109">
        <f t="shared" si="5"/>
        <v>14548</v>
      </c>
    </row>
    <row r="46" spans="1:10">
      <c r="A46" s="65"/>
      <c r="B46" s="211">
        <v>42</v>
      </c>
      <c r="C46" s="88">
        <v>267000</v>
      </c>
      <c r="D46" s="88">
        <v>295900</v>
      </c>
      <c r="E46" s="89">
        <v>365100</v>
      </c>
      <c r="F46" s="88">
        <v>385200</v>
      </c>
      <c r="G46" s="88"/>
      <c r="H46" s="109">
        <f t="shared" si="3"/>
        <v>10680</v>
      </c>
      <c r="I46" s="109">
        <f t="shared" si="4"/>
        <v>11836</v>
      </c>
      <c r="J46" s="109">
        <f t="shared" si="5"/>
        <v>14604</v>
      </c>
    </row>
    <row r="47" spans="1:10">
      <c r="A47" s="65"/>
      <c r="B47" s="211">
        <v>43</v>
      </c>
      <c r="C47" s="88">
        <v>268100</v>
      </c>
      <c r="D47" s="88">
        <v>297700</v>
      </c>
      <c r="E47" s="89">
        <v>366400</v>
      </c>
      <c r="F47" s="88">
        <v>386400</v>
      </c>
      <c r="G47" s="88"/>
      <c r="H47" s="109">
        <f t="shared" si="3"/>
        <v>10724</v>
      </c>
      <c r="I47" s="109">
        <f t="shared" si="4"/>
        <v>11908</v>
      </c>
      <c r="J47" s="109">
        <f t="shared" si="5"/>
        <v>14656</v>
      </c>
    </row>
    <row r="48" spans="1:10">
      <c r="A48" s="66"/>
      <c r="B48" s="67">
        <v>44</v>
      </c>
      <c r="C48" s="90">
        <v>269200</v>
      </c>
      <c r="D48" s="90">
        <v>299400</v>
      </c>
      <c r="E48" s="91">
        <v>367700</v>
      </c>
      <c r="F48" s="90">
        <v>387500</v>
      </c>
      <c r="G48" s="90"/>
      <c r="H48" s="109">
        <f t="shared" si="3"/>
        <v>10768</v>
      </c>
      <c r="I48" s="109">
        <f t="shared" si="4"/>
        <v>11976</v>
      </c>
      <c r="J48" s="109">
        <f t="shared" si="5"/>
        <v>14708</v>
      </c>
    </row>
    <row r="49" spans="1:10">
      <c r="A49" s="63"/>
      <c r="B49" s="211">
        <v>45</v>
      </c>
      <c r="C49" s="92">
        <v>270200</v>
      </c>
      <c r="D49" s="92">
        <v>301100</v>
      </c>
      <c r="E49" s="89">
        <v>369000</v>
      </c>
      <c r="F49" s="92">
        <v>388600</v>
      </c>
      <c r="G49" s="92"/>
      <c r="H49" s="109">
        <f t="shared" si="3"/>
        <v>10808</v>
      </c>
      <c r="I49" s="109">
        <f t="shared" si="4"/>
        <v>12044</v>
      </c>
      <c r="J49" s="109">
        <f t="shared" si="5"/>
        <v>14760</v>
      </c>
    </row>
    <row r="50" spans="1:10">
      <c r="A50" s="63"/>
      <c r="B50" s="211">
        <v>46</v>
      </c>
      <c r="C50" s="92">
        <v>271000</v>
      </c>
      <c r="D50" s="92">
        <v>302900</v>
      </c>
      <c r="E50" s="89">
        <v>370200</v>
      </c>
      <c r="F50" s="92">
        <v>389800</v>
      </c>
      <c r="G50" s="92"/>
      <c r="H50" s="109">
        <f t="shared" si="3"/>
        <v>10840</v>
      </c>
      <c r="I50" s="109">
        <f t="shared" si="4"/>
        <v>12116</v>
      </c>
      <c r="J50" s="109">
        <f t="shared" si="5"/>
        <v>14808</v>
      </c>
    </row>
    <row r="51" spans="1:10">
      <c r="A51" s="63"/>
      <c r="B51" s="211">
        <v>47</v>
      </c>
      <c r="C51" s="92">
        <v>271800</v>
      </c>
      <c r="D51" s="92">
        <v>304600</v>
      </c>
      <c r="E51" s="89">
        <v>371400</v>
      </c>
      <c r="F51" s="92">
        <v>391000</v>
      </c>
      <c r="G51" s="92"/>
      <c r="H51" s="109">
        <f t="shared" si="3"/>
        <v>10872</v>
      </c>
      <c r="I51" s="109">
        <f t="shared" si="4"/>
        <v>12184</v>
      </c>
      <c r="J51" s="109">
        <f t="shared" si="5"/>
        <v>14856</v>
      </c>
    </row>
    <row r="52" spans="1:10">
      <c r="A52" s="64"/>
      <c r="B52" s="211">
        <v>48</v>
      </c>
      <c r="C52" s="92">
        <v>272600</v>
      </c>
      <c r="D52" s="92">
        <v>306200</v>
      </c>
      <c r="E52" s="89">
        <v>372600</v>
      </c>
      <c r="F52" s="92">
        <v>392200</v>
      </c>
      <c r="G52" s="92"/>
      <c r="H52" s="109">
        <f t="shared" si="3"/>
        <v>10904</v>
      </c>
      <c r="I52" s="109">
        <f t="shared" si="4"/>
        <v>12248</v>
      </c>
      <c r="J52" s="109">
        <f t="shared" si="5"/>
        <v>14904</v>
      </c>
    </row>
    <row r="53" spans="1:10">
      <c r="A53" s="63"/>
      <c r="B53" s="211">
        <v>49</v>
      </c>
      <c r="C53" s="92">
        <v>273300</v>
      </c>
      <c r="D53" s="92">
        <v>307800</v>
      </c>
      <c r="E53" s="89">
        <v>373800</v>
      </c>
      <c r="F53" s="92">
        <v>393400</v>
      </c>
      <c r="G53" s="92"/>
      <c r="H53" s="109">
        <f t="shared" si="3"/>
        <v>10932</v>
      </c>
      <c r="I53" s="109">
        <f t="shared" si="4"/>
        <v>12312</v>
      </c>
      <c r="J53" s="109">
        <f t="shared" si="5"/>
        <v>14952</v>
      </c>
    </row>
    <row r="54" spans="1:10">
      <c r="A54" s="63"/>
      <c r="B54" s="211">
        <v>50</v>
      </c>
      <c r="C54" s="92">
        <v>274100</v>
      </c>
      <c r="D54" s="92">
        <v>309500</v>
      </c>
      <c r="E54" s="89">
        <v>375000</v>
      </c>
      <c r="F54" s="92">
        <v>394700</v>
      </c>
      <c r="G54" s="92"/>
      <c r="H54" s="109">
        <f t="shared" si="3"/>
        <v>10964</v>
      </c>
      <c r="I54" s="109">
        <f t="shared" si="4"/>
        <v>12380</v>
      </c>
      <c r="J54" s="109">
        <f t="shared" si="5"/>
        <v>15000</v>
      </c>
    </row>
    <row r="55" spans="1:10">
      <c r="A55" s="63"/>
      <c r="B55" s="211">
        <v>51</v>
      </c>
      <c r="C55" s="92">
        <v>274800</v>
      </c>
      <c r="D55" s="92">
        <v>311300</v>
      </c>
      <c r="E55" s="89">
        <v>376200</v>
      </c>
      <c r="F55" s="92">
        <v>395900</v>
      </c>
      <c r="G55" s="92"/>
      <c r="H55" s="109">
        <f t="shared" si="3"/>
        <v>10992</v>
      </c>
      <c r="I55" s="109">
        <f t="shared" si="4"/>
        <v>12452</v>
      </c>
      <c r="J55" s="109">
        <f t="shared" si="5"/>
        <v>15048</v>
      </c>
    </row>
    <row r="56" spans="1:10">
      <c r="A56" s="63"/>
      <c r="B56" s="211">
        <v>52</v>
      </c>
      <c r="C56" s="92">
        <v>275500</v>
      </c>
      <c r="D56" s="92">
        <v>313000</v>
      </c>
      <c r="E56" s="89">
        <v>377400</v>
      </c>
      <c r="F56" s="92">
        <v>397100</v>
      </c>
      <c r="G56" s="92"/>
      <c r="H56" s="109">
        <f t="shared" si="3"/>
        <v>11020</v>
      </c>
      <c r="I56" s="109">
        <f t="shared" si="4"/>
        <v>12520</v>
      </c>
      <c r="J56" s="109">
        <f t="shared" si="5"/>
        <v>15096</v>
      </c>
    </row>
    <row r="57" spans="1:10">
      <c r="A57" s="63"/>
      <c r="B57" s="211">
        <v>53</v>
      </c>
      <c r="C57" s="92">
        <v>276300</v>
      </c>
      <c r="D57" s="92">
        <v>314300</v>
      </c>
      <c r="E57" s="89">
        <v>378500</v>
      </c>
      <c r="F57" s="92">
        <v>398300</v>
      </c>
      <c r="G57" s="92"/>
      <c r="H57" s="109">
        <f t="shared" si="3"/>
        <v>11052</v>
      </c>
      <c r="I57" s="109">
        <f t="shared" si="4"/>
        <v>12572</v>
      </c>
      <c r="J57" s="109">
        <f t="shared" si="5"/>
        <v>15140</v>
      </c>
    </row>
    <row r="58" spans="1:10">
      <c r="A58" s="63"/>
      <c r="B58" s="211">
        <v>54</v>
      </c>
      <c r="C58" s="92">
        <v>277100</v>
      </c>
      <c r="D58" s="92">
        <v>316200</v>
      </c>
      <c r="E58" s="89">
        <v>379700</v>
      </c>
      <c r="F58" s="92">
        <v>399600</v>
      </c>
      <c r="G58" s="92"/>
      <c r="H58" s="109">
        <f t="shared" si="3"/>
        <v>11084</v>
      </c>
      <c r="I58" s="109">
        <f t="shared" si="4"/>
        <v>12648</v>
      </c>
      <c r="J58" s="109">
        <f t="shared" si="5"/>
        <v>15188</v>
      </c>
    </row>
    <row r="59" spans="1:10">
      <c r="A59" s="63"/>
      <c r="B59" s="211">
        <v>55</v>
      </c>
      <c r="C59" s="92">
        <v>277900</v>
      </c>
      <c r="D59" s="92">
        <v>318000</v>
      </c>
      <c r="E59" s="89">
        <v>380900</v>
      </c>
      <c r="F59" s="92">
        <v>400600</v>
      </c>
      <c r="G59" s="92"/>
      <c r="H59" s="109">
        <f t="shared" si="3"/>
        <v>11116</v>
      </c>
      <c r="I59" s="109">
        <f t="shared" si="4"/>
        <v>12720</v>
      </c>
      <c r="J59" s="109">
        <f t="shared" si="5"/>
        <v>15236</v>
      </c>
    </row>
    <row r="60" spans="1:10">
      <c r="A60" s="63"/>
      <c r="B60" s="211">
        <v>56</v>
      </c>
      <c r="C60" s="92">
        <v>278600</v>
      </c>
      <c r="D60" s="92">
        <v>319700</v>
      </c>
      <c r="E60" s="89">
        <v>382100</v>
      </c>
      <c r="F60" s="92">
        <v>401700</v>
      </c>
      <c r="G60" s="92"/>
      <c r="H60" s="109">
        <f t="shared" si="3"/>
        <v>11144</v>
      </c>
      <c r="I60" s="109">
        <f t="shared" si="4"/>
        <v>12788</v>
      </c>
      <c r="J60" s="109">
        <f t="shared" si="5"/>
        <v>15284</v>
      </c>
    </row>
    <row r="61" spans="1:10">
      <c r="A61" s="289"/>
      <c r="B61" s="211">
        <v>57</v>
      </c>
      <c r="C61" s="92">
        <v>279300</v>
      </c>
      <c r="D61" s="92">
        <v>321400</v>
      </c>
      <c r="E61" s="89">
        <v>383200</v>
      </c>
      <c r="F61" s="92">
        <v>402900</v>
      </c>
      <c r="G61" s="92"/>
      <c r="H61" s="109">
        <f t="shared" si="3"/>
        <v>11172</v>
      </c>
      <c r="I61" s="109">
        <f t="shared" si="4"/>
        <v>12856</v>
      </c>
      <c r="J61" s="109">
        <f t="shared" si="5"/>
        <v>15328</v>
      </c>
    </row>
    <row r="62" spans="1:10">
      <c r="A62" s="289"/>
      <c r="B62" s="211">
        <v>58</v>
      </c>
      <c r="C62" s="92">
        <v>280100</v>
      </c>
      <c r="D62" s="92">
        <v>323300</v>
      </c>
      <c r="E62" s="89">
        <v>384500</v>
      </c>
      <c r="F62" s="92">
        <v>404100</v>
      </c>
      <c r="G62" s="92"/>
      <c r="H62" s="109">
        <f t="shared" si="3"/>
        <v>11204</v>
      </c>
      <c r="I62" s="109">
        <f t="shared" si="4"/>
        <v>12932</v>
      </c>
      <c r="J62" s="109">
        <f t="shared" si="5"/>
        <v>15380</v>
      </c>
    </row>
    <row r="63" spans="1:10">
      <c r="A63" s="289"/>
      <c r="B63" s="211">
        <v>59</v>
      </c>
      <c r="C63" s="92">
        <v>280900</v>
      </c>
      <c r="D63" s="92">
        <v>325000</v>
      </c>
      <c r="E63" s="89">
        <v>385800</v>
      </c>
      <c r="F63" s="92">
        <v>405300</v>
      </c>
      <c r="G63" s="92"/>
      <c r="H63" s="109">
        <f t="shared" si="3"/>
        <v>11236</v>
      </c>
      <c r="I63" s="109">
        <f t="shared" si="4"/>
        <v>13000</v>
      </c>
      <c r="J63" s="109">
        <f t="shared" si="5"/>
        <v>15432</v>
      </c>
    </row>
    <row r="64" spans="1:10">
      <c r="A64" s="289"/>
      <c r="B64" s="211">
        <v>60</v>
      </c>
      <c r="C64" s="92">
        <v>281600</v>
      </c>
      <c r="D64" s="92">
        <v>326700</v>
      </c>
      <c r="E64" s="89">
        <v>387000</v>
      </c>
      <c r="F64" s="92">
        <v>406500</v>
      </c>
      <c r="G64" s="92"/>
      <c r="H64" s="109">
        <f t="shared" si="3"/>
        <v>11264</v>
      </c>
      <c r="I64" s="109">
        <f t="shared" si="4"/>
        <v>13068</v>
      </c>
      <c r="J64" s="109">
        <f t="shared" si="5"/>
        <v>15480</v>
      </c>
    </row>
    <row r="65" spans="1:10">
      <c r="A65" s="289"/>
      <c r="B65" s="211">
        <v>61</v>
      </c>
      <c r="C65" s="92">
        <v>282200</v>
      </c>
      <c r="D65" s="92">
        <v>328400</v>
      </c>
      <c r="E65" s="89">
        <v>387900</v>
      </c>
      <c r="F65" s="92">
        <v>407600</v>
      </c>
      <c r="G65" s="92"/>
      <c r="H65" s="109">
        <f t="shared" si="3"/>
        <v>11288</v>
      </c>
      <c r="I65" s="109">
        <f t="shared" si="4"/>
        <v>13136</v>
      </c>
      <c r="J65" s="109">
        <f t="shared" si="5"/>
        <v>15516</v>
      </c>
    </row>
    <row r="66" spans="1:10">
      <c r="A66" s="289"/>
      <c r="B66" s="211">
        <v>62</v>
      </c>
      <c r="C66" s="92">
        <v>282900</v>
      </c>
      <c r="D66" s="92">
        <v>330200</v>
      </c>
      <c r="E66" s="89">
        <v>389100</v>
      </c>
      <c r="F66" s="92">
        <v>408600</v>
      </c>
      <c r="G66" s="92"/>
      <c r="H66" s="109">
        <f t="shared" si="3"/>
        <v>11316</v>
      </c>
      <c r="I66" s="109">
        <f t="shared" si="4"/>
        <v>13208</v>
      </c>
      <c r="J66" s="109">
        <f t="shared" si="5"/>
        <v>15564</v>
      </c>
    </row>
    <row r="67" spans="1:10">
      <c r="A67" s="289"/>
      <c r="B67" s="211">
        <v>63</v>
      </c>
      <c r="C67" s="92">
        <v>283600</v>
      </c>
      <c r="D67" s="92">
        <v>332000</v>
      </c>
      <c r="E67" s="89">
        <v>390100</v>
      </c>
      <c r="F67" s="92">
        <v>409900</v>
      </c>
      <c r="G67" s="92"/>
      <c r="H67" s="109">
        <f t="shared" si="3"/>
        <v>11344</v>
      </c>
      <c r="I67" s="109">
        <f t="shared" si="4"/>
        <v>13280</v>
      </c>
      <c r="J67" s="109">
        <f t="shared" si="5"/>
        <v>15604</v>
      </c>
    </row>
    <row r="68" spans="1:10">
      <c r="A68" s="289"/>
      <c r="B68" s="211">
        <v>64</v>
      </c>
      <c r="C68" s="92">
        <v>284200</v>
      </c>
      <c r="D68" s="92">
        <v>333700</v>
      </c>
      <c r="E68" s="89">
        <v>391200</v>
      </c>
      <c r="F68" s="92">
        <v>411100</v>
      </c>
      <c r="G68" s="92"/>
      <c r="H68" s="109">
        <f t="shared" si="3"/>
        <v>11368</v>
      </c>
      <c r="I68" s="109">
        <f t="shared" si="4"/>
        <v>13348</v>
      </c>
      <c r="J68" s="109">
        <f t="shared" si="5"/>
        <v>15648</v>
      </c>
    </row>
    <row r="69" spans="1:10">
      <c r="A69" s="289"/>
      <c r="B69" s="211">
        <v>65</v>
      </c>
      <c r="C69" s="92">
        <v>284900</v>
      </c>
      <c r="D69" s="92">
        <v>335400</v>
      </c>
      <c r="E69" s="89">
        <v>392000</v>
      </c>
      <c r="F69" s="92">
        <v>412300</v>
      </c>
      <c r="G69" s="92"/>
      <c r="H69" s="109">
        <f t="shared" ref="H69:H100" si="6">C69*0.04</f>
        <v>11396</v>
      </c>
      <c r="I69" s="109">
        <f t="shared" ref="I69:I100" si="7">D69*0.04</f>
        <v>13416</v>
      </c>
      <c r="J69" s="109">
        <f t="shared" ref="J69:J100" si="8">E69*0.04</f>
        <v>15680</v>
      </c>
    </row>
    <row r="70" spans="1:10">
      <c r="A70" s="289"/>
      <c r="B70" s="211">
        <v>66</v>
      </c>
      <c r="C70" s="92">
        <v>285600</v>
      </c>
      <c r="D70" s="92">
        <v>336700</v>
      </c>
      <c r="E70" s="89">
        <v>393100</v>
      </c>
      <c r="F70" s="92">
        <v>413400</v>
      </c>
      <c r="G70" s="92"/>
      <c r="H70" s="109">
        <f t="shared" si="6"/>
        <v>11424</v>
      </c>
      <c r="I70" s="109">
        <f t="shared" si="7"/>
        <v>13468</v>
      </c>
      <c r="J70" s="109">
        <f t="shared" si="8"/>
        <v>15724</v>
      </c>
    </row>
    <row r="71" spans="1:10">
      <c r="A71" s="289"/>
      <c r="B71" s="211">
        <v>67</v>
      </c>
      <c r="C71" s="92">
        <v>286300</v>
      </c>
      <c r="D71" s="92">
        <v>338000</v>
      </c>
      <c r="E71" s="89">
        <v>394100</v>
      </c>
      <c r="F71" s="92">
        <v>414500</v>
      </c>
      <c r="G71" s="92"/>
      <c r="H71" s="109">
        <f t="shared" si="6"/>
        <v>11452</v>
      </c>
      <c r="I71" s="109">
        <f t="shared" si="7"/>
        <v>13520</v>
      </c>
      <c r="J71" s="109">
        <f t="shared" si="8"/>
        <v>15764</v>
      </c>
    </row>
    <row r="72" spans="1:10">
      <c r="A72" s="289"/>
      <c r="B72" s="211">
        <v>68</v>
      </c>
      <c r="C72" s="92">
        <v>287000</v>
      </c>
      <c r="D72" s="92">
        <v>339300</v>
      </c>
      <c r="E72" s="89">
        <v>395100</v>
      </c>
      <c r="F72" s="92">
        <v>415600</v>
      </c>
      <c r="G72" s="92"/>
      <c r="H72" s="109">
        <f t="shared" si="6"/>
        <v>11480</v>
      </c>
      <c r="I72" s="109">
        <f t="shared" si="7"/>
        <v>13572</v>
      </c>
      <c r="J72" s="109">
        <f t="shared" si="8"/>
        <v>15804</v>
      </c>
    </row>
    <row r="73" spans="1:10">
      <c r="A73" s="65"/>
      <c r="B73" s="211">
        <v>69</v>
      </c>
      <c r="C73" s="92">
        <v>287700</v>
      </c>
      <c r="D73" s="92">
        <v>340800</v>
      </c>
      <c r="E73" s="89">
        <v>396200</v>
      </c>
      <c r="F73" s="92">
        <v>416600</v>
      </c>
      <c r="G73" s="92"/>
      <c r="H73" s="109">
        <f t="shared" si="6"/>
        <v>11508</v>
      </c>
      <c r="I73" s="109">
        <f t="shared" si="7"/>
        <v>13632</v>
      </c>
      <c r="J73" s="109">
        <f t="shared" si="8"/>
        <v>15848</v>
      </c>
    </row>
    <row r="74" spans="1:10">
      <c r="A74" s="65"/>
      <c r="B74" s="211">
        <v>70</v>
      </c>
      <c r="C74" s="92">
        <v>288500</v>
      </c>
      <c r="D74" s="92">
        <v>342300</v>
      </c>
      <c r="E74" s="89">
        <v>397200</v>
      </c>
      <c r="F74" s="92">
        <v>417800</v>
      </c>
      <c r="G74" s="92"/>
      <c r="H74" s="109">
        <f t="shared" si="6"/>
        <v>11540</v>
      </c>
      <c r="I74" s="109">
        <f t="shared" si="7"/>
        <v>13692</v>
      </c>
      <c r="J74" s="109">
        <f t="shared" si="8"/>
        <v>15888</v>
      </c>
    </row>
    <row r="75" spans="1:10">
      <c r="A75" s="65"/>
      <c r="B75" s="211">
        <v>71</v>
      </c>
      <c r="C75" s="92">
        <v>289200</v>
      </c>
      <c r="D75" s="92">
        <v>343800</v>
      </c>
      <c r="E75" s="89">
        <v>398300</v>
      </c>
      <c r="F75" s="92">
        <v>419000</v>
      </c>
      <c r="G75" s="92"/>
      <c r="H75" s="109">
        <f t="shared" si="6"/>
        <v>11568</v>
      </c>
      <c r="I75" s="109">
        <f t="shared" si="7"/>
        <v>13752</v>
      </c>
      <c r="J75" s="109">
        <f t="shared" si="8"/>
        <v>15932</v>
      </c>
    </row>
    <row r="76" spans="1:10">
      <c r="A76" s="65"/>
      <c r="B76" s="211">
        <v>72</v>
      </c>
      <c r="C76" s="92">
        <v>289900</v>
      </c>
      <c r="D76" s="92">
        <v>345300</v>
      </c>
      <c r="E76" s="89">
        <v>399400</v>
      </c>
      <c r="F76" s="92">
        <v>420200</v>
      </c>
      <c r="G76" s="92"/>
      <c r="H76" s="109">
        <f t="shared" si="6"/>
        <v>11596</v>
      </c>
      <c r="I76" s="109">
        <f t="shared" si="7"/>
        <v>13812</v>
      </c>
      <c r="J76" s="109">
        <f t="shared" si="8"/>
        <v>15976</v>
      </c>
    </row>
    <row r="77" spans="1:10">
      <c r="A77" s="65"/>
      <c r="B77" s="211">
        <v>73</v>
      </c>
      <c r="C77" s="92">
        <v>290400</v>
      </c>
      <c r="D77" s="92">
        <v>346700</v>
      </c>
      <c r="E77" s="89">
        <v>400400</v>
      </c>
      <c r="F77" s="92">
        <v>420800</v>
      </c>
      <c r="G77" s="92"/>
      <c r="H77" s="109">
        <f t="shared" si="6"/>
        <v>11616</v>
      </c>
      <c r="I77" s="109">
        <f t="shared" si="7"/>
        <v>13868</v>
      </c>
      <c r="J77" s="109">
        <f t="shared" si="8"/>
        <v>16016</v>
      </c>
    </row>
    <row r="78" spans="1:10">
      <c r="A78" s="65"/>
      <c r="B78" s="211">
        <v>74</v>
      </c>
      <c r="C78" s="92">
        <v>291100</v>
      </c>
      <c r="D78" s="92">
        <v>348200</v>
      </c>
      <c r="E78" s="89">
        <v>401500</v>
      </c>
      <c r="F78" s="92">
        <v>421600</v>
      </c>
      <c r="G78" s="92"/>
      <c r="H78" s="109">
        <f t="shared" si="6"/>
        <v>11644</v>
      </c>
      <c r="I78" s="109">
        <f t="shared" si="7"/>
        <v>13928</v>
      </c>
      <c r="J78" s="109">
        <f t="shared" si="8"/>
        <v>16060</v>
      </c>
    </row>
    <row r="79" spans="1:10">
      <c r="A79" s="65"/>
      <c r="B79" s="211">
        <v>75</v>
      </c>
      <c r="C79" s="92">
        <v>291800</v>
      </c>
      <c r="D79" s="92">
        <v>349700</v>
      </c>
      <c r="E79" s="89">
        <v>402600</v>
      </c>
      <c r="F79" s="92">
        <v>422300</v>
      </c>
      <c r="G79" s="92"/>
      <c r="H79" s="109">
        <f t="shared" si="6"/>
        <v>11672</v>
      </c>
      <c r="I79" s="109">
        <f t="shared" si="7"/>
        <v>13988</v>
      </c>
      <c r="J79" s="109">
        <f t="shared" si="8"/>
        <v>16104</v>
      </c>
    </row>
    <row r="80" spans="1:10">
      <c r="A80" s="65"/>
      <c r="B80" s="211">
        <v>76</v>
      </c>
      <c r="C80" s="92">
        <v>292400</v>
      </c>
      <c r="D80" s="92">
        <v>351200</v>
      </c>
      <c r="E80" s="89">
        <v>403600</v>
      </c>
      <c r="F80" s="92">
        <v>422800</v>
      </c>
      <c r="G80" s="92"/>
      <c r="H80" s="109">
        <f t="shared" si="6"/>
        <v>11696</v>
      </c>
      <c r="I80" s="109">
        <f t="shared" si="7"/>
        <v>14048</v>
      </c>
      <c r="J80" s="109">
        <f t="shared" si="8"/>
        <v>16144</v>
      </c>
    </row>
    <row r="81" spans="1:10">
      <c r="A81" s="65"/>
      <c r="B81" s="211">
        <v>77</v>
      </c>
      <c r="C81" s="92">
        <v>293000</v>
      </c>
      <c r="D81" s="92">
        <v>352600</v>
      </c>
      <c r="E81" s="89">
        <v>404500</v>
      </c>
      <c r="F81" s="92">
        <v>423100</v>
      </c>
      <c r="G81" s="92"/>
      <c r="H81" s="109">
        <f t="shared" si="6"/>
        <v>11720</v>
      </c>
      <c r="I81" s="109">
        <f t="shared" si="7"/>
        <v>14104</v>
      </c>
      <c r="J81" s="109">
        <f t="shared" si="8"/>
        <v>16180</v>
      </c>
    </row>
    <row r="82" spans="1:10">
      <c r="A82" s="65"/>
      <c r="B82" s="211">
        <v>78</v>
      </c>
      <c r="C82" s="92">
        <v>293700</v>
      </c>
      <c r="D82" s="92">
        <v>354100</v>
      </c>
      <c r="E82" s="89">
        <v>405400</v>
      </c>
      <c r="F82" s="92">
        <v>423400</v>
      </c>
      <c r="G82" s="92"/>
      <c r="H82" s="109">
        <f t="shared" si="6"/>
        <v>11748</v>
      </c>
      <c r="I82" s="109">
        <f t="shared" si="7"/>
        <v>14164</v>
      </c>
      <c r="J82" s="109">
        <f t="shared" si="8"/>
        <v>16216</v>
      </c>
    </row>
    <row r="83" spans="1:10">
      <c r="A83" s="65"/>
      <c r="B83" s="211">
        <v>79</v>
      </c>
      <c r="C83" s="92">
        <v>294300</v>
      </c>
      <c r="D83" s="92">
        <v>355600</v>
      </c>
      <c r="E83" s="89">
        <v>406400</v>
      </c>
      <c r="F83" s="92">
        <v>423800</v>
      </c>
      <c r="G83" s="92"/>
      <c r="H83" s="109">
        <f t="shared" si="6"/>
        <v>11772</v>
      </c>
      <c r="I83" s="109">
        <f t="shared" si="7"/>
        <v>14224</v>
      </c>
      <c r="J83" s="109">
        <f t="shared" si="8"/>
        <v>16256</v>
      </c>
    </row>
    <row r="84" spans="1:10">
      <c r="A84" s="65"/>
      <c r="B84" s="211">
        <v>80</v>
      </c>
      <c r="C84" s="92">
        <v>294900</v>
      </c>
      <c r="D84" s="92">
        <v>357100</v>
      </c>
      <c r="E84" s="89">
        <v>407400</v>
      </c>
      <c r="F84" s="92">
        <v>424200</v>
      </c>
      <c r="G84" s="92"/>
      <c r="H84" s="109">
        <f t="shared" si="6"/>
        <v>11796</v>
      </c>
      <c r="I84" s="109">
        <f t="shared" si="7"/>
        <v>14284</v>
      </c>
      <c r="J84" s="109">
        <f t="shared" si="8"/>
        <v>16296</v>
      </c>
    </row>
    <row r="85" spans="1:10">
      <c r="A85" s="65"/>
      <c r="B85" s="211">
        <v>81</v>
      </c>
      <c r="C85" s="92">
        <v>295500</v>
      </c>
      <c r="D85" s="92">
        <v>358500</v>
      </c>
      <c r="E85" s="89">
        <v>408200</v>
      </c>
      <c r="F85" s="92">
        <v>424500</v>
      </c>
      <c r="G85" s="92"/>
      <c r="H85" s="109">
        <f t="shared" si="6"/>
        <v>11820</v>
      </c>
      <c r="I85" s="109">
        <f t="shared" si="7"/>
        <v>14340</v>
      </c>
      <c r="J85" s="109">
        <f t="shared" si="8"/>
        <v>16328</v>
      </c>
    </row>
    <row r="86" spans="1:10">
      <c r="A86" s="65"/>
      <c r="B86" s="211">
        <v>82</v>
      </c>
      <c r="C86" s="92">
        <v>296100</v>
      </c>
      <c r="D86" s="92">
        <v>359800</v>
      </c>
      <c r="E86" s="89">
        <v>409000</v>
      </c>
      <c r="F86" s="92">
        <v>424900</v>
      </c>
      <c r="G86" s="92"/>
      <c r="H86" s="109">
        <f t="shared" si="6"/>
        <v>11844</v>
      </c>
      <c r="I86" s="109">
        <f t="shared" si="7"/>
        <v>14392</v>
      </c>
      <c r="J86" s="109">
        <f t="shared" si="8"/>
        <v>16360</v>
      </c>
    </row>
    <row r="87" spans="1:10">
      <c r="A87" s="65"/>
      <c r="B87" s="211">
        <v>83</v>
      </c>
      <c r="C87" s="92">
        <v>296700</v>
      </c>
      <c r="D87" s="92">
        <v>361100</v>
      </c>
      <c r="E87" s="89">
        <v>409700</v>
      </c>
      <c r="F87" s="92">
        <v>425200</v>
      </c>
      <c r="G87" s="92"/>
      <c r="H87" s="109">
        <f t="shared" si="6"/>
        <v>11868</v>
      </c>
      <c r="I87" s="109">
        <f t="shared" si="7"/>
        <v>14444</v>
      </c>
      <c r="J87" s="109">
        <f t="shared" si="8"/>
        <v>16388</v>
      </c>
    </row>
    <row r="88" spans="1:10">
      <c r="A88" s="65"/>
      <c r="B88" s="211">
        <v>84</v>
      </c>
      <c r="C88" s="92">
        <v>297300</v>
      </c>
      <c r="D88" s="92">
        <v>362300</v>
      </c>
      <c r="E88" s="89">
        <v>410500</v>
      </c>
      <c r="F88" s="92">
        <v>425500</v>
      </c>
      <c r="G88" s="92"/>
      <c r="H88" s="109">
        <f t="shared" si="6"/>
        <v>11892</v>
      </c>
      <c r="I88" s="109">
        <f t="shared" si="7"/>
        <v>14492</v>
      </c>
      <c r="J88" s="109">
        <f t="shared" si="8"/>
        <v>16420</v>
      </c>
    </row>
    <row r="89" spans="1:10">
      <c r="A89" s="65"/>
      <c r="B89" s="211">
        <v>85</v>
      </c>
      <c r="C89" s="92">
        <v>297800</v>
      </c>
      <c r="D89" s="92">
        <v>363500</v>
      </c>
      <c r="E89" s="89">
        <v>411200</v>
      </c>
      <c r="F89" s="92">
        <v>425800</v>
      </c>
      <c r="G89" s="92"/>
      <c r="H89" s="109">
        <f t="shared" si="6"/>
        <v>11912</v>
      </c>
      <c r="I89" s="109">
        <f t="shared" si="7"/>
        <v>14540</v>
      </c>
      <c r="J89" s="109">
        <f t="shared" si="8"/>
        <v>16448</v>
      </c>
    </row>
    <row r="90" spans="1:10">
      <c r="A90" s="65"/>
      <c r="B90" s="211">
        <v>86</v>
      </c>
      <c r="C90" s="92">
        <v>298300</v>
      </c>
      <c r="D90" s="92">
        <v>364700</v>
      </c>
      <c r="E90" s="89">
        <v>411800</v>
      </c>
      <c r="F90" s="92">
        <v>426200</v>
      </c>
      <c r="G90" s="92"/>
      <c r="H90" s="109">
        <f t="shared" si="6"/>
        <v>11932</v>
      </c>
      <c r="I90" s="109">
        <f t="shared" si="7"/>
        <v>14588</v>
      </c>
      <c r="J90" s="109">
        <f t="shared" si="8"/>
        <v>16472</v>
      </c>
    </row>
    <row r="91" spans="1:10">
      <c r="A91" s="65"/>
      <c r="B91" s="211">
        <v>87</v>
      </c>
      <c r="C91" s="92">
        <v>298800</v>
      </c>
      <c r="D91" s="92">
        <v>365900</v>
      </c>
      <c r="E91" s="89">
        <v>412500</v>
      </c>
      <c r="F91" s="92">
        <v>426500</v>
      </c>
      <c r="G91" s="92"/>
      <c r="H91" s="109">
        <f t="shared" si="6"/>
        <v>11952</v>
      </c>
      <c r="I91" s="109">
        <f t="shared" si="7"/>
        <v>14636</v>
      </c>
      <c r="J91" s="109">
        <f t="shared" si="8"/>
        <v>16500</v>
      </c>
    </row>
    <row r="92" spans="1:10">
      <c r="A92" s="66"/>
      <c r="B92" s="67">
        <v>88</v>
      </c>
      <c r="C92" s="93">
        <v>299300</v>
      </c>
      <c r="D92" s="93">
        <v>367000</v>
      </c>
      <c r="E92" s="91">
        <v>413200</v>
      </c>
      <c r="F92" s="93">
        <v>426800</v>
      </c>
      <c r="G92" s="93"/>
      <c r="H92" s="109">
        <f t="shared" si="6"/>
        <v>11972</v>
      </c>
      <c r="I92" s="109">
        <f t="shared" si="7"/>
        <v>14680</v>
      </c>
      <c r="J92" s="109">
        <f t="shared" si="8"/>
        <v>16528</v>
      </c>
    </row>
    <row r="93" spans="1:10">
      <c r="A93" s="63"/>
      <c r="B93" s="211">
        <v>89</v>
      </c>
      <c r="C93" s="92">
        <v>299700</v>
      </c>
      <c r="D93" s="92">
        <v>368100</v>
      </c>
      <c r="E93" s="89">
        <v>413800</v>
      </c>
      <c r="F93" s="92">
        <v>427100</v>
      </c>
      <c r="G93" s="92"/>
      <c r="H93" s="109">
        <f t="shared" si="6"/>
        <v>11988</v>
      </c>
      <c r="I93" s="109">
        <f t="shared" si="7"/>
        <v>14724</v>
      </c>
      <c r="J93" s="109">
        <f t="shared" si="8"/>
        <v>16552</v>
      </c>
    </row>
    <row r="94" spans="1:10">
      <c r="A94" s="63"/>
      <c r="B94" s="211">
        <v>90</v>
      </c>
      <c r="C94" s="92">
        <v>300300</v>
      </c>
      <c r="D94" s="92">
        <v>369200</v>
      </c>
      <c r="E94" s="89">
        <v>414500</v>
      </c>
      <c r="F94" s="92">
        <v>427400</v>
      </c>
      <c r="G94" s="92"/>
      <c r="H94" s="109">
        <f t="shared" si="6"/>
        <v>12012</v>
      </c>
      <c r="I94" s="109">
        <f t="shared" si="7"/>
        <v>14768</v>
      </c>
      <c r="J94" s="109">
        <f t="shared" si="8"/>
        <v>16580</v>
      </c>
    </row>
    <row r="95" spans="1:10">
      <c r="A95" s="63"/>
      <c r="B95" s="211">
        <v>91</v>
      </c>
      <c r="C95" s="92">
        <v>300800</v>
      </c>
      <c r="D95" s="92">
        <v>370300</v>
      </c>
      <c r="E95" s="89">
        <v>415000</v>
      </c>
      <c r="F95" s="92">
        <v>427700</v>
      </c>
      <c r="G95" s="92"/>
      <c r="H95" s="109">
        <f t="shared" si="6"/>
        <v>12032</v>
      </c>
      <c r="I95" s="109">
        <f t="shared" si="7"/>
        <v>14812</v>
      </c>
      <c r="J95" s="109">
        <f t="shared" si="8"/>
        <v>16600</v>
      </c>
    </row>
    <row r="96" spans="1:10">
      <c r="A96" s="64"/>
      <c r="B96" s="211">
        <v>92</v>
      </c>
      <c r="C96" s="92">
        <v>301300</v>
      </c>
      <c r="D96" s="92">
        <v>371400</v>
      </c>
      <c r="E96" s="89">
        <v>415600</v>
      </c>
      <c r="F96" s="92">
        <v>427900</v>
      </c>
      <c r="G96" s="92"/>
      <c r="H96" s="109">
        <f t="shared" si="6"/>
        <v>12052</v>
      </c>
      <c r="I96" s="109">
        <f t="shared" si="7"/>
        <v>14856</v>
      </c>
      <c r="J96" s="109">
        <f t="shared" si="8"/>
        <v>16624</v>
      </c>
    </row>
    <row r="97" spans="1:10">
      <c r="A97" s="63"/>
      <c r="B97" s="211">
        <v>93</v>
      </c>
      <c r="C97" s="92">
        <v>301600</v>
      </c>
      <c r="D97" s="92">
        <v>372500</v>
      </c>
      <c r="E97" s="89">
        <v>416000</v>
      </c>
      <c r="F97" s="92">
        <v>428100</v>
      </c>
      <c r="G97" s="92"/>
      <c r="H97" s="109">
        <f t="shared" si="6"/>
        <v>12064</v>
      </c>
      <c r="I97" s="109">
        <f t="shared" si="7"/>
        <v>14900</v>
      </c>
      <c r="J97" s="109">
        <f t="shared" si="8"/>
        <v>16640</v>
      </c>
    </row>
    <row r="98" spans="1:10">
      <c r="A98" s="63"/>
      <c r="B98" s="211">
        <v>94</v>
      </c>
      <c r="C98" s="92">
        <v>302100</v>
      </c>
      <c r="D98" s="92">
        <v>373700</v>
      </c>
      <c r="E98" s="89">
        <v>416400</v>
      </c>
      <c r="F98" s="92"/>
      <c r="G98" s="92"/>
      <c r="H98" s="109">
        <f t="shared" si="6"/>
        <v>12084</v>
      </c>
      <c r="I98" s="109">
        <f t="shared" si="7"/>
        <v>14948</v>
      </c>
      <c r="J98" s="109">
        <f t="shared" si="8"/>
        <v>16656</v>
      </c>
    </row>
    <row r="99" spans="1:10">
      <c r="A99" s="63"/>
      <c r="B99" s="211">
        <v>95</v>
      </c>
      <c r="C99" s="92">
        <v>302600</v>
      </c>
      <c r="D99" s="92">
        <v>374800</v>
      </c>
      <c r="E99" s="89">
        <v>416700</v>
      </c>
      <c r="F99" s="92"/>
      <c r="G99" s="92"/>
      <c r="H99" s="109">
        <f t="shared" si="6"/>
        <v>12104</v>
      </c>
      <c r="I99" s="109">
        <f t="shared" si="7"/>
        <v>14992</v>
      </c>
      <c r="J99" s="109">
        <f t="shared" si="8"/>
        <v>16668</v>
      </c>
    </row>
    <row r="100" spans="1:10">
      <c r="A100" s="63"/>
      <c r="B100" s="211">
        <v>96</v>
      </c>
      <c r="C100" s="92">
        <v>303000</v>
      </c>
      <c r="D100" s="92">
        <v>375900</v>
      </c>
      <c r="E100" s="89">
        <v>417000</v>
      </c>
      <c r="F100" s="92"/>
      <c r="G100" s="92"/>
      <c r="H100" s="109">
        <f t="shared" si="6"/>
        <v>12120</v>
      </c>
      <c r="I100" s="109">
        <f t="shared" si="7"/>
        <v>15036</v>
      </c>
      <c r="J100" s="109">
        <f t="shared" si="8"/>
        <v>16680</v>
      </c>
    </row>
    <row r="101" spans="1:10">
      <c r="A101" s="63"/>
      <c r="B101" s="211">
        <v>97</v>
      </c>
      <c r="C101" s="92">
        <v>303400</v>
      </c>
      <c r="D101" s="92">
        <v>376900</v>
      </c>
      <c r="E101" s="89">
        <v>417200</v>
      </c>
      <c r="F101" s="92"/>
      <c r="G101" s="92"/>
      <c r="H101" s="109">
        <f t="shared" ref="H101:H121" si="9">C101*0.04</f>
        <v>12136</v>
      </c>
      <c r="I101" s="109">
        <f t="shared" ref="I101:I121" si="10">D101*0.04</f>
        <v>15076</v>
      </c>
      <c r="J101" s="109">
        <f t="shared" ref="J101:J121" si="11">E101*0.04</f>
        <v>16688</v>
      </c>
    </row>
    <row r="102" spans="1:10">
      <c r="A102" s="63"/>
      <c r="B102" s="211">
        <v>98</v>
      </c>
      <c r="C102" s="92">
        <v>303900</v>
      </c>
      <c r="D102" s="92">
        <v>377900</v>
      </c>
      <c r="E102" s="89">
        <v>417500</v>
      </c>
      <c r="F102" s="92"/>
      <c r="G102" s="92"/>
      <c r="H102" s="109">
        <f t="shared" si="9"/>
        <v>12156</v>
      </c>
      <c r="I102" s="109">
        <f t="shared" si="10"/>
        <v>15116</v>
      </c>
      <c r="J102" s="109">
        <f t="shared" si="11"/>
        <v>16700</v>
      </c>
    </row>
    <row r="103" spans="1:10">
      <c r="A103" s="63"/>
      <c r="B103" s="211">
        <v>99</v>
      </c>
      <c r="C103" s="92">
        <v>304400</v>
      </c>
      <c r="D103" s="92">
        <v>378800</v>
      </c>
      <c r="E103" s="89">
        <v>417800</v>
      </c>
      <c r="F103" s="92"/>
      <c r="G103" s="92"/>
      <c r="H103" s="109">
        <f t="shared" si="9"/>
        <v>12176</v>
      </c>
      <c r="I103" s="109">
        <f t="shared" si="10"/>
        <v>15152</v>
      </c>
      <c r="J103" s="109">
        <f t="shared" si="11"/>
        <v>16712</v>
      </c>
    </row>
    <row r="104" spans="1:10">
      <c r="A104" s="63"/>
      <c r="B104" s="211">
        <v>100</v>
      </c>
      <c r="C104" s="92">
        <v>304800</v>
      </c>
      <c r="D104" s="92">
        <v>379700</v>
      </c>
      <c r="E104" s="89">
        <v>418000</v>
      </c>
      <c r="F104" s="92"/>
      <c r="G104" s="92"/>
      <c r="H104" s="109">
        <f t="shared" si="9"/>
        <v>12192</v>
      </c>
      <c r="I104" s="109">
        <f t="shared" si="10"/>
        <v>15188</v>
      </c>
      <c r="J104" s="109">
        <f t="shared" si="11"/>
        <v>16720</v>
      </c>
    </row>
    <row r="105" spans="1:10">
      <c r="A105" s="289"/>
      <c r="B105" s="211">
        <v>101</v>
      </c>
      <c r="C105" s="92">
        <v>305200</v>
      </c>
      <c r="D105" s="92">
        <v>380500</v>
      </c>
      <c r="E105" s="89">
        <v>418200</v>
      </c>
      <c r="F105" s="92"/>
      <c r="G105" s="92"/>
      <c r="H105" s="109">
        <f t="shared" si="9"/>
        <v>12208</v>
      </c>
      <c r="I105" s="109">
        <f t="shared" si="10"/>
        <v>15220</v>
      </c>
      <c r="J105" s="109">
        <f t="shared" si="11"/>
        <v>16728</v>
      </c>
    </row>
    <row r="106" spans="1:10">
      <c r="A106" s="289"/>
      <c r="B106" s="211">
        <v>102</v>
      </c>
      <c r="C106" s="92">
        <v>305600</v>
      </c>
      <c r="D106" s="92">
        <v>381500</v>
      </c>
      <c r="E106" s="89">
        <v>418500</v>
      </c>
      <c r="F106" s="92"/>
      <c r="G106" s="92"/>
      <c r="H106" s="109">
        <f t="shared" si="9"/>
        <v>12224</v>
      </c>
      <c r="I106" s="109">
        <f t="shared" si="10"/>
        <v>15260</v>
      </c>
      <c r="J106" s="109">
        <f t="shared" si="11"/>
        <v>16740</v>
      </c>
    </row>
    <row r="107" spans="1:10">
      <c r="A107" s="289"/>
      <c r="B107" s="211">
        <v>103</v>
      </c>
      <c r="C107" s="92">
        <v>306000</v>
      </c>
      <c r="D107" s="92">
        <v>382400</v>
      </c>
      <c r="E107" s="89">
        <v>418800</v>
      </c>
      <c r="F107" s="92"/>
      <c r="G107" s="92"/>
      <c r="H107" s="109">
        <f t="shared" si="9"/>
        <v>12240</v>
      </c>
      <c r="I107" s="109">
        <f t="shared" si="10"/>
        <v>15296</v>
      </c>
      <c r="J107" s="109">
        <f t="shared" si="11"/>
        <v>16752</v>
      </c>
    </row>
    <row r="108" spans="1:10">
      <c r="A108" s="289"/>
      <c r="B108" s="211">
        <v>104</v>
      </c>
      <c r="C108" s="92">
        <v>306300</v>
      </c>
      <c r="D108" s="92">
        <v>383300</v>
      </c>
      <c r="E108" s="89">
        <v>419000</v>
      </c>
      <c r="F108" s="92"/>
      <c r="G108" s="92"/>
      <c r="H108" s="109">
        <f t="shared" si="9"/>
        <v>12252</v>
      </c>
      <c r="I108" s="109">
        <f t="shared" si="10"/>
        <v>15332</v>
      </c>
      <c r="J108" s="109">
        <f t="shared" si="11"/>
        <v>16760</v>
      </c>
    </row>
    <row r="109" spans="1:10">
      <c r="A109" s="289"/>
      <c r="B109" s="211">
        <v>105</v>
      </c>
      <c r="C109" s="92">
        <v>306500</v>
      </c>
      <c r="D109" s="92">
        <v>384100</v>
      </c>
      <c r="E109" s="89">
        <v>419200</v>
      </c>
      <c r="F109" s="92"/>
      <c r="G109" s="92"/>
      <c r="H109" s="109">
        <f t="shared" si="9"/>
        <v>12260</v>
      </c>
      <c r="I109" s="109">
        <f t="shared" si="10"/>
        <v>15364</v>
      </c>
      <c r="J109" s="109">
        <f t="shared" si="11"/>
        <v>16768</v>
      </c>
    </row>
    <row r="110" spans="1:10">
      <c r="A110" s="289"/>
      <c r="B110" s="211">
        <v>106</v>
      </c>
      <c r="C110" s="92">
        <v>306800</v>
      </c>
      <c r="D110" s="92">
        <v>385000</v>
      </c>
      <c r="E110" s="89">
        <v>419500</v>
      </c>
      <c r="F110" s="92"/>
      <c r="G110" s="92"/>
      <c r="H110" s="109">
        <f t="shared" si="9"/>
        <v>12272</v>
      </c>
      <c r="I110" s="109">
        <f t="shared" si="10"/>
        <v>15400</v>
      </c>
      <c r="J110" s="109">
        <f t="shared" si="11"/>
        <v>16780</v>
      </c>
    </row>
    <row r="111" spans="1:10">
      <c r="A111" s="289"/>
      <c r="B111" s="211">
        <v>107</v>
      </c>
      <c r="C111" s="92">
        <v>307100</v>
      </c>
      <c r="D111" s="92">
        <v>385900</v>
      </c>
      <c r="E111" s="89">
        <v>419800</v>
      </c>
      <c r="F111" s="92"/>
      <c r="G111" s="92"/>
      <c r="H111" s="109">
        <f t="shared" si="9"/>
        <v>12284</v>
      </c>
      <c r="I111" s="109">
        <f t="shared" si="10"/>
        <v>15436</v>
      </c>
      <c r="J111" s="109">
        <f t="shared" si="11"/>
        <v>16792</v>
      </c>
    </row>
    <row r="112" spans="1:10">
      <c r="A112" s="289"/>
      <c r="B112" s="211">
        <v>108</v>
      </c>
      <c r="C112" s="92">
        <v>307300</v>
      </c>
      <c r="D112" s="92">
        <v>386800</v>
      </c>
      <c r="E112" s="89">
        <v>420000</v>
      </c>
      <c r="F112" s="92"/>
      <c r="G112" s="92"/>
      <c r="H112" s="109">
        <f t="shared" si="9"/>
        <v>12292</v>
      </c>
      <c r="I112" s="109">
        <f t="shared" si="10"/>
        <v>15472</v>
      </c>
      <c r="J112" s="109">
        <f t="shared" si="11"/>
        <v>16800</v>
      </c>
    </row>
    <row r="113" spans="1:10">
      <c r="A113" s="289"/>
      <c r="B113" s="211">
        <v>109</v>
      </c>
      <c r="C113" s="92">
        <v>307500</v>
      </c>
      <c r="D113" s="92">
        <v>387600</v>
      </c>
      <c r="E113" s="89">
        <v>420200</v>
      </c>
      <c r="F113" s="92"/>
      <c r="G113" s="92"/>
      <c r="H113" s="109">
        <f t="shared" si="9"/>
        <v>12300</v>
      </c>
      <c r="I113" s="109">
        <f t="shared" si="10"/>
        <v>15504</v>
      </c>
      <c r="J113" s="109">
        <f t="shared" si="11"/>
        <v>16808</v>
      </c>
    </row>
    <row r="114" spans="1:10">
      <c r="A114" s="289"/>
      <c r="B114" s="211">
        <v>110</v>
      </c>
      <c r="C114" s="92">
        <v>307700</v>
      </c>
      <c r="D114" s="92">
        <v>388600</v>
      </c>
      <c r="E114" s="89">
        <v>420500</v>
      </c>
      <c r="F114" s="92"/>
      <c r="G114" s="92"/>
      <c r="H114" s="109">
        <f t="shared" si="9"/>
        <v>12308</v>
      </c>
      <c r="I114" s="109">
        <f t="shared" si="10"/>
        <v>15544</v>
      </c>
      <c r="J114" s="109">
        <f t="shared" si="11"/>
        <v>16820</v>
      </c>
    </row>
    <row r="115" spans="1:10">
      <c r="A115" s="289"/>
      <c r="B115" s="211">
        <v>111</v>
      </c>
      <c r="C115" s="92">
        <v>308000</v>
      </c>
      <c r="D115" s="92">
        <v>389500</v>
      </c>
      <c r="E115" s="89">
        <v>420800</v>
      </c>
      <c r="F115" s="92"/>
      <c r="G115" s="92"/>
      <c r="H115" s="109">
        <f t="shared" si="9"/>
        <v>12320</v>
      </c>
      <c r="I115" s="109">
        <f t="shared" si="10"/>
        <v>15580</v>
      </c>
      <c r="J115" s="109">
        <f t="shared" si="11"/>
        <v>16832</v>
      </c>
    </row>
    <row r="116" spans="1:10">
      <c r="A116" s="289"/>
      <c r="B116" s="211">
        <v>112</v>
      </c>
      <c r="C116" s="92">
        <v>308300</v>
      </c>
      <c r="D116" s="92">
        <v>390400</v>
      </c>
      <c r="E116" s="89">
        <v>421000</v>
      </c>
      <c r="F116" s="92"/>
      <c r="G116" s="92"/>
      <c r="H116" s="109">
        <f t="shared" si="9"/>
        <v>12332</v>
      </c>
      <c r="I116" s="109">
        <f t="shared" si="10"/>
        <v>15616</v>
      </c>
      <c r="J116" s="109">
        <f t="shared" si="11"/>
        <v>16840</v>
      </c>
    </row>
    <row r="117" spans="1:10">
      <c r="A117" s="65"/>
      <c r="B117" s="211">
        <v>113</v>
      </c>
      <c r="C117" s="92">
        <v>308500</v>
      </c>
      <c r="D117" s="92">
        <v>391000</v>
      </c>
      <c r="E117" s="89">
        <v>421200</v>
      </c>
      <c r="F117" s="92"/>
      <c r="G117" s="92"/>
      <c r="H117" s="109">
        <f t="shared" si="9"/>
        <v>12340</v>
      </c>
      <c r="I117" s="109">
        <f t="shared" si="10"/>
        <v>15640</v>
      </c>
      <c r="J117" s="109">
        <f t="shared" si="11"/>
        <v>16848</v>
      </c>
    </row>
    <row r="118" spans="1:10">
      <c r="A118" s="65"/>
      <c r="B118" s="211">
        <v>114</v>
      </c>
      <c r="C118" s="92">
        <v>308700</v>
      </c>
      <c r="D118" s="92">
        <v>391900</v>
      </c>
      <c r="E118" s="89">
        <v>421500</v>
      </c>
      <c r="F118" s="92"/>
      <c r="G118" s="92"/>
      <c r="H118" s="109">
        <f t="shared" si="9"/>
        <v>12348</v>
      </c>
      <c r="I118" s="109">
        <f t="shared" si="10"/>
        <v>15676</v>
      </c>
      <c r="J118" s="109">
        <f t="shared" si="11"/>
        <v>16860</v>
      </c>
    </row>
    <row r="119" spans="1:10">
      <c r="A119" s="65"/>
      <c r="B119" s="211">
        <v>115</v>
      </c>
      <c r="C119" s="92">
        <v>308900</v>
      </c>
      <c r="D119" s="92">
        <v>392800</v>
      </c>
      <c r="E119" s="89">
        <v>421800</v>
      </c>
      <c r="F119" s="92"/>
      <c r="G119" s="92"/>
      <c r="H119" s="109">
        <f t="shared" si="9"/>
        <v>12356</v>
      </c>
      <c r="I119" s="109">
        <f t="shared" si="10"/>
        <v>15712</v>
      </c>
      <c r="J119" s="109">
        <f t="shared" si="11"/>
        <v>16872</v>
      </c>
    </row>
    <row r="120" spans="1:10">
      <c r="A120" s="65"/>
      <c r="B120" s="211">
        <v>116</v>
      </c>
      <c r="C120" s="92">
        <v>309200</v>
      </c>
      <c r="D120" s="92">
        <v>393700</v>
      </c>
      <c r="E120" s="89">
        <v>422000</v>
      </c>
      <c r="F120" s="92"/>
      <c r="G120" s="92"/>
      <c r="H120" s="109">
        <f t="shared" si="9"/>
        <v>12368</v>
      </c>
      <c r="I120" s="109">
        <f t="shared" si="10"/>
        <v>15748</v>
      </c>
      <c r="J120" s="109">
        <f t="shared" si="11"/>
        <v>16880</v>
      </c>
    </row>
    <row r="121" spans="1:10">
      <c r="A121" s="65"/>
      <c r="B121" s="211">
        <v>117</v>
      </c>
      <c r="C121" s="92">
        <v>309500</v>
      </c>
      <c r="D121" s="92">
        <v>394500</v>
      </c>
      <c r="E121" s="89">
        <v>422200</v>
      </c>
      <c r="F121" s="92"/>
      <c r="G121" s="92"/>
      <c r="H121" s="109">
        <f t="shared" si="9"/>
        <v>12380</v>
      </c>
      <c r="I121" s="109">
        <f t="shared" si="10"/>
        <v>15780</v>
      </c>
      <c r="J121" s="109">
        <f t="shared" si="11"/>
        <v>16888</v>
      </c>
    </row>
    <row r="122" spans="1:10">
      <c r="A122" s="65"/>
      <c r="B122" s="211">
        <v>118</v>
      </c>
      <c r="C122" s="92">
        <v>309700</v>
      </c>
      <c r="D122" s="92">
        <v>395200</v>
      </c>
      <c r="E122" s="92"/>
      <c r="F122" s="92"/>
      <c r="G122" s="92"/>
      <c r="H122" s="109">
        <f t="shared" ref="H122:I129" si="12">C122*0.04</f>
        <v>12388</v>
      </c>
      <c r="I122" s="109">
        <f t="shared" si="12"/>
        <v>15808</v>
      </c>
      <c r="J122" s="109"/>
    </row>
    <row r="123" spans="1:10">
      <c r="A123" s="65"/>
      <c r="B123" s="211">
        <v>119</v>
      </c>
      <c r="C123" s="92">
        <v>310000</v>
      </c>
      <c r="D123" s="92">
        <v>396000</v>
      </c>
      <c r="E123" s="92"/>
      <c r="F123" s="92"/>
      <c r="G123" s="92"/>
      <c r="H123" s="109">
        <f t="shared" si="12"/>
        <v>12400</v>
      </c>
      <c r="I123" s="109">
        <f t="shared" si="12"/>
        <v>15840</v>
      </c>
      <c r="J123" s="109"/>
    </row>
    <row r="124" spans="1:10">
      <c r="A124" s="65"/>
      <c r="B124" s="211">
        <v>120</v>
      </c>
      <c r="C124" s="92">
        <v>310300</v>
      </c>
      <c r="D124" s="92">
        <v>396800</v>
      </c>
      <c r="E124" s="92"/>
      <c r="F124" s="92"/>
      <c r="G124" s="92"/>
      <c r="H124" s="109">
        <f t="shared" si="12"/>
        <v>12412</v>
      </c>
      <c r="I124" s="109">
        <f t="shared" si="12"/>
        <v>15872</v>
      </c>
      <c r="J124" s="109"/>
    </row>
    <row r="125" spans="1:10">
      <c r="A125" s="65"/>
      <c r="B125" s="211">
        <v>121</v>
      </c>
      <c r="C125" s="92">
        <v>310500</v>
      </c>
      <c r="D125" s="92">
        <v>397400</v>
      </c>
      <c r="E125" s="92"/>
      <c r="F125" s="92"/>
      <c r="G125" s="92"/>
      <c r="H125" s="109">
        <f t="shared" si="12"/>
        <v>12420</v>
      </c>
      <c r="I125" s="109">
        <f t="shared" si="12"/>
        <v>15896</v>
      </c>
      <c r="J125" s="109"/>
    </row>
    <row r="126" spans="1:10">
      <c r="A126" s="65"/>
      <c r="B126" s="211">
        <v>122</v>
      </c>
      <c r="C126" s="92">
        <v>310700</v>
      </c>
      <c r="D126" s="92">
        <v>398100</v>
      </c>
      <c r="E126" s="92"/>
      <c r="F126" s="92"/>
      <c r="G126" s="92"/>
      <c r="H126" s="109">
        <f t="shared" si="12"/>
        <v>12428</v>
      </c>
      <c r="I126" s="109">
        <f t="shared" si="12"/>
        <v>15924</v>
      </c>
      <c r="J126" s="109"/>
    </row>
    <row r="127" spans="1:10">
      <c r="A127" s="65"/>
      <c r="B127" s="211">
        <v>123</v>
      </c>
      <c r="C127" s="92">
        <v>310900</v>
      </c>
      <c r="D127" s="92">
        <v>398800</v>
      </c>
      <c r="E127" s="92"/>
      <c r="F127" s="92"/>
      <c r="G127" s="92"/>
      <c r="H127" s="109">
        <f t="shared" si="12"/>
        <v>12436</v>
      </c>
      <c r="I127" s="109">
        <f t="shared" si="12"/>
        <v>15952</v>
      </c>
      <c r="J127" s="109"/>
    </row>
    <row r="128" spans="1:10">
      <c r="A128" s="65"/>
      <c r="B128" s="211">
        <v>124</v>
      </c>
      <c r="C128" s="92">
        <v>311200</v>
      </c>
      <c r="D128" s="92">
        <v>399400</v>
      </c>
      <c r="E128" s="92"/>
      <c r="F128" s="92"/>
      <c r="G128" s="92"/>
      <c r="H128" s="109">
        <f t="shared" si="12"/>
        <v>12448</v>
      </c>
      <c r="I128" s="109">
        <f t="shared" si="12"/>
        <v>15976</v>
      </c>
      <c r="J128" s="109"/>
    </row>
    <row r="129" spans="1:10">
      <c r="A129" s="65"/>
      <c r="B129" s="211">
        <v>125</v>
      </c>
      <c r="C129" s="92">
        <v>311500</v>
      </c>
      <c r="D129" s="92">
        <v>400000</v>
      </c>
      <c r="E129" s="92"/>
      <c r="F129" s="92"/>
      <c r="G129" s="92"/>
      <c r="H129" s="109">
        <f t="shared" si="12"/>
        <v>12460</v>
      </c>
      <c r="I129" s="109">
        <f t="shared" si="12"/>
        <v>16000</v>
      </c>
      <c r="J129" s="109"/>
    </row>
    <row r="130" spans="1:10">
      <c r="A130" s="65"/>
      <c r="B130" s="211">
        <v>126</v>
      </c>
      <c r="C130" s="92"/>
      <c r="D130" s="92">
        <v>400700</v>
      </c>
      <c r="E130" s="92"/>
      <c r="F130" s="92"/>
      <c r="G130" s="92"/>
      <c r="H130" s="109"/>
      <c r="I130" s="109">
        <f t="shared" ref="I130:I161" si="13">D130*0.04</f>
        <v>16028</v>
      </c>
      <c r="J130" s="109"/>
    </row>
    <row r="131" spans="1:10">
      <c r="A131" s="65"/>
      <c r="B131" s="211">
        <v>127</v>
      </c>
      <c r="C131" s="92"/>
      <c r="D131" s="92">
        <v>401200</v>
      </c>
      <c r="E131" s="92"/>
      <c r="F131" s="92"/>
      <c r="G131" s="92"/>
      <c r="H131" s="109"/>
      <c r="I131" s="109">
        <f t="shared" si="13"/>
        <v>16048</v>
      </c>
      <c r="J131" s="109"/>
    </row>
    <row r="132" spans="1:10">
      <c r="A132" s="65"/>
      <c r="B132" s="211">
        <v>128</v>
      </c>
      <c r="C132" s="92"/>
      <c r="D132" s="92">
        <v>401800</v>
      </c>
      <c r="E132" s="92"/>
      <c r="F132" s="92"/>
      <c r="G132" s="92"/>
      <c r="H132" s="109"/>
      <c r="I132" s="109">
        <f t="shared" si="13"/>
        <v>16072</v>
      </c>
      <c r="J132" s="109"/>
    </row>
    <row r="133" spans="1:10">
      <c r="A133" s="65"/>
      <c r="B133" s="211">
        <v>129</v>
      </c>
      <c r="C133" s="92"/>
      <c r="D133" s="92">
        <v>402400</v>
      </c>
      <c r="E133" s="92"/>
      <c r="F133" s="92"/>
      <c r="G133" s="92"/>
      <c r="H133" s="109"/>
      <c r="I133" s="109">
        <f t="shared" si="13"/>
        <v>16096</v>
      </c>
      <c r="J133" s="109"/>
    </row>
    <row r="134" spans="1:10">
      <c r="A134" s="65"/>
      <c r="B134" s="211">
        <v>130</v>
      </c>
      <c r="C134" s="92"/>
      <c r="D134" s="92">
        <v>403000</v>
      </c>
      <c r="E134" s="92"/>
      <c r="F134" s="92"/>
      <c r="G134" s="92"/>
      <c r="H134" s="109"/>
      <c r="I134" s="109">
        <f t="shared" si="13"/>
        <v>16120</v>
      </c>
      <c r="J134" s="109"/>
    </row>
    <row r="135" spans="1:10">
      <c r="A135" s="65"/>
      <c r="B135" s="211">
        <v>131</v>
      </c>
      <c r="C135" s="92"/>
      <c r="D135" s="92">
        <v>403500</v>
      </c>
      <c r="E135" s="92"/>
      <c r="F135" s="92"/>
      <c r="G135" s="92"/>
      <c r="H135" s="109"/>
      <c r="I135" s="109">
        <f t="shared" si="13"/>
        <v>16140</v>
      </c>
      <c r="J135" s="109"/>
    </row>
    <row r="136" spans="1:10">
      <c r="A136" s="66"/>
      <c r="B136" s="214">
        <v>132</v>
      </c>
      <c r="C136" s="93"/>
      <c r="D136" s="93">
        <v>404000</v>
      </c>
      <c r="E136" s="93"/>
      <c r="F136" s="93"/>
      <c r="G136" s="93"/>
      <c r="H136" s="109"/>
      <c r="I136" s="109">
        <f t="shared" si="13"/>
        <v>16160</v>
      </c>
      <c r="J136" s="109"/>
    </row>
    <row r="137" spans="1:10">
      <c r="A137" s="65"/>
      <c r="B137" s="212">
        <v>133</v>
      </c>
      <c r="C137" s="92"/>
      <c r="D137" s="92">
        <v>404300</v>
      </c>
      <c r="E137" s="92"/>
      <c r="F137" s="92"/>
      <c r="G137" s="92"/>
      <c r="H137" s="109"/>
      <c r="I137" s="109">
        <f t="shared" si="13"/>
        <v>16172</v>
      </c>
      <c r="J137" s="109"/>
    </row>
    <row r="138" spans="1:10">
      <c r="A138" s="65"/>
      <c r="B138" s="212">
        <v>134</v>
      </c>
      <c r="C138" s="92"/>
      <c r="D138" s="92">
        <v>404600</v>
      </c>
      <c r="E138" s="92"/>
      <c r="F138" s="92"/>
      <c r="G138" s="92"/>
      <c r="H138" s="109"/>
      <c r="I138" s="109">
        <f t="shared" si="13"/>
        <v>16184</v>
      </c>
      <c r="J138" s="109"/>
    </row>
    <row r="139" spans="1:10">
      <c r="A139" s="65"/>
      <c r="B139" s="212">
        <v>135</v>
      </c>
      <c r="C139" s="92"/>
      <c r="D139" s="92">
        <v>404900</v>
      </c>
      <c r="E139" s="92"/>
      <c r="F139" s="92"/>
      <c r="G139" s="92"/>
      <c r="H139" s="109"/>
      <c r="I139" s="109">
        <f t="shared" si="13"/>
        <v>16196</v>
      </c>
      <c r="J139" s="109"/>
    </row>
    <row r="140" spans="1:10">
      <c r="A140" s="65"/>
      <c r="B140" s="212">
        <v>136</v>
      </c>
      <c r="C140" s="92"/>
      <c r="D140" s="92">
        <v>405200</v>
      </c>
      <c r="E140" s="92"/>
      <c r="F140" s="92"/>
      <c r="G140" s="92"/>
      <c r="H140" s="109"/>
      <c r="I140" s="109">
        <f t="shared" si="13"/>
        <v>16208</v>
      </c>
      <c r="J140" s="109"/>
    </row>
    <row r="141" spans="1:10">
      <c r="A141" s="296" t="s">
        <v>86</v>
      </c>
      <c r="B141" s="212">
        <v>137</v>
      </c>
      <c r="C141" s="92"/>
      <c r="D141" s="92">
        <v>405500</v>
      </c>
      <c r="E141" s="92"/>
      <c r="F141" s="92"/>
      <c r="G141" s="92"/>
      <c r="H141" s="109"/>
      <c r="I141" s="109">
        <f t="shared" si="13"/>
        <v>16220</v>
      </c>
      <c r="J141" s="109"/>
    </row>
    <row r="142" spans="1:10">
      <c r="A142" s="296"/>
      <c r="B142" s="212">
        <v>138</v>
      </c>
      <c r="C142" s="92"/>
      <c r="D142" s="92">
        <v>405800</v>
      </c>
      <c r="E142" s="92"/>
      <c r="F142" s="92"/>
      <c r="G142" s="92"/>
      <c r="H142" s="109"/>
      <c r="I142" s="109">
        <f t="shared" si="13"/>
        <v>16232</v>
      </c>
      <c r="J142" s="109"/>
    </row>
    <row r="143" spans="1:10">
      <c r="A143" s="296"/>
      <c r="B143" s="212">
        <v>139</v>
      </c>
      <c r="C143" s="92"/>
      <c r="D143" s="92">
        <v>406100</v>
      </c>
      <c r="E143" s="92"/>
      <c r="F143" s="92"/>
      <c r="G143" s="92"/>
      <c r="H143" s="109"/>
      <c r="I143" s="109">
        <f t="shared" si="13"/>
        <v>16244</v>
      </c>
      <c r="J143" s="109"/>
    </row>
    <row r="144" spans="1:10">
      <c r="A144" s="296"/>
      <c r="B144" s="212">
        <v>140</v>
      </c>
      <c r="C144" s="92"/>
      <c r="D144" s="92">
        <v>406400</v>
      </c>
      <c r="E144" s="92"/>
      <c r="F144" s="92"/>
      <c r="G144" s="92"/>
      <c r="H144" s="109"/>
      <c r="I144" s="109">
        <f t="shared" si="13"/>
        <v>16256</v>
      </c>
      <c r="J144" s="109"/>
    </row>
    <row r="145" spans="1:10">
      <c r="A145" s="296"/>
      <c r="B145" s="212">
        <v>141</v>
      </c>
      <c r="C145" s="92"/>
      <c r="D145" s="92">
        <v>406700</v>
      </c>
      <c r="E145" s="92"/>
      <c r="F145" s="92"/>
      <c r="G145" s="92"/>
      <c r="H145" s="109"/>
      <c r="I145" s="109">
        <f t="shared" si="13"/>
        <v>16268</v>
      </c>
      <c r="J145" s="109"/>
    </row>
    <row r="146" spans="1:10">
      <c r="A146" s="296"/>
      <c r="B146" s="212">
        <v>142</v>
      </c>
      <c r="C146" s="92"/>
      <c r="D146" s="92">
        <v>407000</v>
      </c>
      <c r="E146" s="92"/>
      <c r="F146" s="92"/>
      <c r="G146" s="92"/>
      <c r="H146" s="109"/>
      <c r="I146" s="109">
        <f t="shared" si="13"/>
        <v>16280</v>
      </c>
      <c r="J146" s="109"/>
    </row>
    <row r="147" spans="1:10">
      <c r="A147" s="296"/>
      <c r="B147" s="212">
        <v>143</v>
      </c>
      <c r="C147" s="92"/>
      <c r="D147" s="92">
        <v>407300</v>
      </c>
      <c r="E147" s="92"/>
      <c r="F147" s="92"/>
      <c r="G147" s="92"/>
      <c r="H147" s="109"/>
      <c r="I147" s="109">
        <f t="shared" si="13"/>
        <v>16292</v>
      </c>
      <c r="J147" s="109"/>
    </row>
    <row r="148" spans="1:10">
      <c r="A148" s="296"/>
      <c r="B148" s="212">
        <v>144</v>
      </c>
      <c r="C148" s="92"/>
      <c r="D148" s="92">
        <v>407600</v>
      </c>
      <c r="E148" s="92"/>
      <c r="F148" s="92"/>
      <c r="G148" s="92"/>
      <c r="H148" s="109"/>
      <c r="I148" s="109">
        <f t="shared" si="13"/>
        <v>16304</v>
      </c>
      <c r="J148" s="109"/>
    </row>
    <row r="149" spans="1:10">
      <c r="A149" s="296"/>
      <c r="B149" s="212">
        <v>145</v>
      </c>
      <c r="C149" s="92"/>
      <c r="D149" s="92">
        <v>407800</v>
      </c>
      <c r="E149" s="92"/>
      <c r="F149" s="92"/>
      <c r="G149" s="92"/>
      <c r="H149" s="109"/>
      <c r="I149" s="109">
        <f t="shared" si="13"/>
        <v>16312</v>
      </c>
      <c r="J149" s="109"/>
    </row>
    <row r="150" spans="1:10">
      <c r="A150" s="296"/>
      <c r="B150" s="212">
        <v>146</v>
      </c>
      <c r="C150" s="92"/>
      <c r="D150" s="92">
        <v>408100</v>
      </c>
      <c r="E150" s="92"/>
      <c r="F150" s="92"/>
      <c r="G150" s="92"/>
      <c r="H150" s="109"/>
      <c r="I150" s="109">
        <f t="shared" si="13"/>
        <v>16324</v>
      </c>
      <c r="J150" s="109"/>
    </row>
    <row r="151" spans="1:10">
      <c r="A151" s="296"/>
      <c r="B151" s="212">
        <v>147</v>
      </c>
      <c r="C151" s="92"/>
      <c r="D151" s="92">
        <v>408400</v>
      </c>
      <c r="E151" s="92"/>
      <c r="F151" s="92"/>
      <c r="G151" s="92"/>
      <c r="H151" s="109"/>
      <c r="I151" s="109">
        <f t="shared" si="13"/>
        <v>16336</v>
      </c>
      <c r="J151" s="109"/>
    </row>
    <row r="152" spans="1:10">
      <c r="A152" s="296"/>
      <c r="B152" s="212">
        <v>148</v>
      </c>
      <c r="C152" s="92"/>
      <c r="D152" s="92">
        <v>408600</v>
      </c>
      <c r="E152" s="92"/>
      <c r="F152" s="92"/>
      <c r="G152" s="92"/>
      <c r="H152" s="109"/>
      <c r="I152" s="109">
        <f t="shared" si="13"/>
        <v>16344</v>
      </c>
      <c r="J152" s="109"/>
    </row>
    <row r="153" spans="1:10">
      <c r="A153" s="65"/>
      <c r="B153" s="211">
        <v>149</v>
      </c>
      <c r="C153" s="92"/>
      <c r="D153" s="92">
        <v>408800</v>
      </c>
      <c r="E153" s="92"/>
      <c r="F153" s="92"/>
      <c r="G153" s="92"/>
      <c r="H153" s="109"/>
      <c r="I153" s="109">
        <f t="shared" si="13"/>
        <v>16352</v>
      </c>
      <c r="J153" s="109"/>
    </row>
    <row r="154" spans="1:10">
      <c r="A154" s="65"/>
      <c r="B154" s="212">
        <v>150</v>
      </c>
      <c r="C154" s="92"/>
      <c r="D154" s="92">
        <v>409100</v>
      </c>
      <c r="E154" s="92"/>
      <c r="F154" s="92"/>
      <c r="G154" s="92"/>
      <c r="H154" s="109"/>
      <c r="I154" s="109">
        <f t="shared" si="13"/>
        <v>16364</v>
      </c>
      <c r="J154" s="109"/>
    </row>
    <row r="155" spans="1:10">
      <c r="A155" s="65"/>
      <c r="B155" s="212">
        <v>151</v>
      </c>
      <c r="C155" s="94"/>
      <c r="D155" s="92">
        <v>409400</v>
      </c>
      <c r="E155" s="94"/>
      <c r="F155" s="94"/>
      <c r="G155" s="94"/>
      <c r="H155" s="109"/>
      <c r="I155" s="109">
        <f t="shared" si="13"/>
        <v>16376</v>
      </c>
      <c r="J155" s="109"/>
    </row>
    <row r="156" spans="1:10">
      <c r="A156" s="65"/>
      <c r="B156" s="212">
        <v>152</v>
      </c>
      <c r="C156" s="94"/>
      <c r="D156" s="92">
        <v>409600</v>
      </c>
      <c r="E156" s="94"/>
      <c r="F156" s="94"/>
      <c r="G156" s="94"/>
      <c r="H156" s="109"/>
      <c r="I156" s="109">
        <f t="shared" si="13"/>
        <v>16384</v>
      </c>
      <c r="J156" s="109"/>
    </row>
    <row r="157" spans="1:10">
      <c r="A157" s="65"/>
      <c r="B157" s="211">
        <v>153</v>
      </c>
      <c r="C157" s="94"/>
      <c r="D157" s="92">
        <v>409800</v>
      </c>
      <c r="E157" s="94"/>
      <c r="F157" s="94"/>
      <c r="G157" s="94"/>
      <c r="H157" s="109"/>
      <c r="I157" s="109">
        <f t="shared" si="13"/>
        <v>16392</v>
      </c>
      <c r="J157" s="109"/>
    </row>
    <row r="158" spans="1:10">
      <c r="A158" s="65"/>
      <c r="B158" s="211">
        <v>154</v>
      </c>
      <c r="C158" s="94"/>
      <c r="D158" s="92">
        <v>410100</v>
      </c>
      <c r="E158" s="94"/>
      <c r="F158" s="94"/>
      <c r="G158" s="94"/>
      <c r="H158" s="109"/>
      <c r="I158" s="109">
        <f t="shared" si="13"/>
        <v>16404</v>
      </c>
      <c r="J158" s="109"/>
    </row>
    <row r="159" spans="1:10">
      <c r="A159" s="65"/>
      <c r="B159" s="212">
        <v>155</v>
      </c>
      <c r="C159" s="95"/>
      <c r="D159" s="92">
        <v>410400</v>
      </c>
      <c r="E159" s="96"/>
      <c r="F159" s="96"/>
      <c r="G159" s="96"/>
      <c r="H159" s="109"/>
      <c r="I159" s="109">
        <f t="shared" si="13"/>
        <v>16416</v>
      </c>
      <c r="J159" s="109"/>
    </row>
    <row r="160" spans="1:10">
      <c r="A160" s="65"/>
      <c r="B160" s="212">
        <v>156</v>
      </c>
      <c r="C160" s="95"/>
      <c r="D160" s="92">
        <v>410600</v>
      </c>
      <c r="E160" s="96"/>
      <c r="F160" s="96"/>
      <c r="G160" s="96"/>
      <c r="H160" s="109"/>
      <c r="I160" s="109">
        <f t="shared" si="13"/>
        <v>16424</v>
      </c>
      <c r="J160" s="109"/>
    </row>
    <row r="161" spans="1:10">
      <c r="A161" s="66"/>
      <c r="B161" s="213">
        <v>157</v>
      </c>
      <c r="C161" s="97"/>
      <c r="D161" s="92">
        <v>410800</v>
      </c>
      <c r="E161" s="98"/>
      <c r="F161" s="98"/>
      <c r="G161" s="98"/>
      <c r="H161" s="109"/>
      <c r="I161" s="109">
        <f t="shared" si="13"/>
        <v>16432</v>
      </c>
      <c r="J161" s="109"/>
    </row>
    <row r="162" spans="1:10" ht="26.4">
      <c r="A162" s="292" t="s">
        <v>88</v>
      </c>
      <c r="B162" s="294"/>
      <c r="C162" s="71" t="s">
        <v>89</v>
      </c>
      <c r="D162" s="72" t="s">
        <v>89</v>
      </c>
      <c r="E162" s="71" t="s">
        <v>89</v>
      </c>
      <c r="F162" s="71" t="s">
        <v>89</v>
      </c>
      <c r="G162" s="71" t="s">
        <v>89</v>
      </c>
      <c r="H162" s="113"/>
      <c r="I162" s="113"/>
      <c r="J162" s="113"/>
    </row>
    <row r="163" spans="1:10">
      <c r="A163" s="293"/>
      <c r="B163" s="295"/>
      <c r="C163" s="99">
        <v>229700</v>
      </c>
      <c r="D163" s="99">
        <v>276000</v>
      </c>
      <c r="E163" s="99">
        <v>303400</v>
      </c>
      <c r="F163" s="99">
        <v>330000</v>
      </c>
      <c r="G163" s="99">
        <v>411900</v>
      </c>
      <c r="H163" s="116"/>
      <c r="I163" s="116"/>
      <c r="J163" s="116"/>
    </row>
    <row r="164" spans="1:10" ht="13.8" thickBot="1">
      <c r="A164" s="68" t="s">
        <v>87</v>
      </c>
      <c r="B164" s="69"/>
      <c r="C164" s="70"/>
      <c r="D164" s="70"/>
      <c r="E164" s="216" t="s">
        <v>90</v>
      </c>
      <c r="F164" s="216"/>
      <c r="G164" s="216"/>
      <c r="H164" s="119"/>
      <c r="I164" s="119"/>
      <c r="J164" s="216"/>
    </row>
    <row r="165" spans="1:10">
      <c r="A165" s="73"/>
    </row>
    <row r="166" spans="1:10" ht="13.2" customHeight="1">
      <c r="A166" s="215" t="s">
        <v>91</v>
      </c>
      <c r="B166" s="215"/>
      <c r="C166" s="215"/>
      <c r="D166" s="215"/>
      <c r="E166" s="215"/>
      <c r="F166" s="215"/>
      <c r="G166" s="215"/>
      <c r="H166" s="215"/>
      <c r="I166" s="215"/>
      <c r="J166" s="215"/>
    </row>
    <row r="167" spans="1:10">
      <c r="C167" s="73"/>
      <c r="D167" s="73"/>
      <c r="E167" s="73"/>
      <c r="F167" s="73"/>
      <c r="G167" s="73"/>
    </row>
    <row r="168" spans="1:10">
      <c r="C168" s="73"/>
      <c r="D168" s="73"/>
      <c r="E168" s="73"/>
      <c r="F168" s="73"/>
      <c r="G168" s="73"/>
    </row>
    <row r="169" spans="1:10">
      <c r="C169" s="73"/>
      <c r="D169" s="73"/>
      <c r="E169" s="73"/>
      <c r="F169" s="73"/>
      <c r="G169" s="73"/>
    </row>
    <row r="170" spans="1:10">
      <c r="C170" s="73"/>
      <c r="D170" s="73"/>
      <c r="E170" s="73"/>
      <c r="F170" s="73"/>
      <c r="G170" s="73"/>
    </row>
    <row r="171" spans="1:10">
      <c r="C171" s="73"/>
      <c r="D171" s="73"/>
      <c r="E171" s="73"/>
      <c r="F171" s="73"/>
      <c r="G171" s="73"/>
    </row>
    <row r="172" spans="1:10">
      <c r="C172" s="73"/>
      <c r="D172" s="73"/>
      <c r="E172" s="73"/>
      <c r="F172" s="73"/>
      <c r="G172" s="73"/>
    </row>
    <row r="173" spans="1:10">
      <c r="C173" s="73"/>
      <c r="D173" s="73"/>
      <c r="E173" s="73"/>
      <c r="F173" s="73"/>
      <c r="G173" s="73"/>
    </row>
    <row r="174" spans="1:10">
      <c r="C174" s="73"/>
      <c r="D174" s="73"/>
      <c r="E174" s="73"/>
      <c r="F174" s="73"/>
      <c r="G174" s="73"/>
    </row>
    <row r="175" spans="1:10">
      <c r="C175" s="73"/>
      <c r="D175" s="73"/>
      <c r="E175" s="73"/>
      <c r="F175" s="73"/>
      <c r="G175" s="73"/>
    </row>
  </sheetData>
  <sheetProtection sheet="1" objects="1" scenarios="1" selectLockedCells="1"/>
  <mergeCells count="7">
    <mergeCell ref="A17:A28"/>
    <mergeCell ref="A2:A3"/>
    <mergeCell ref="A162:A163"/>
    <mergeCell ref="B162:B163"/>
    <mergeCell ref="A141:A152"/>
    <mergeCell ref="A105:A116"/>
    <mergeCell ref="A61:A7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6</vt:i4>
      </vt:variant>
    </vt:vector>
  </HeadingPairs>
  <TitlesOfParts>
    <vt:vector size="21" baseType="lpstr">
      <vt:lpstr>6級到達（旧）</vt:lpstr>
      <vt:lpstr>6級到達（新）専門事務主任導入後</vt:lpstr>
      <vt:lpstr>6級到達（新）6級昇格短縮後</vt:lpstr>
      <vt:lpstr>4級どまり（新）専門事務主任導入後 (2)</vt:lpstr>
      <vt:lpstr>合計</vt:lpstr>
      <vt:lpstr>教員４号俸</vt:lpstr>
      <vt:lpstr>計算シート</vt:lpstr>
      <vt:lpstr>23小中教育職</vt:lpstr>
      <vt:lpstr>24小中教育職</vt:lpstr>
      <vt:lpstr>23高校教育職</vt:lpstr>
      <vt:lpstr>24高校教育職</vt:lpstr>
      <vt:lpstr>23道事務</vt:lpstr>
      <vt:lpstr>24道事務</vt:lpstr>
      <vt:lpstr>23札事務</vt:lpstr>
      <vt:lpstr>24札事務</vt:lpstr>
      <vt:lpstr>'4級どまり（新）専門事務主任導入後 (2)'!Print_Area</vt:lpstr>
      <vt:lpstr>'6級到達（旧）'!Print_Area</vt:lpstr>
      <vt:lpstr>'6級到達（新）6級昇格短縮後'!Print_Area</vt:lpstr>
      <vt:lpstr>'6級到達（新）専門事務主任導入後'!Print_Area</vt:lpstr>
      <vt:lpstr>教員４号俸!Print_Area</vt:lpstr>
      <vt:lpstr>合計!Print_Area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satou</cp:lastModifiedBy>
  <cp:lastPrinted>2024-12-19T00:57:25Z</cp:lastPrinted>
  <dcterms:created xsi:type="dcterms:W3CDTF">2020-08-10T12:20:14Z</dcterms:created>
  <dcterms:modified xsi:type="dcterms:W3CDTF">2025-01-08T10:33:40Z</dcterms:modified>
</cp:coreProperties>
</file>